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ahrtenbuch" sheetId="1" state="visible" r:id="rId1"/>
    <sheet xmlns:r="http://schemas.openxmlformats.org/officeDocument/2006/relationships" name="Auswertung" sheetId="2" state="visible" r:id="rId2"/>
    <sheet xmlns:r="http://schemas.openxmlformats.org/officeDocument/2006/relationships" name="Parameter" sheetId="3" state="visible" r:id="rId3"/>
    <sheet xmlns:r="http://schemas.openxmlformats.org/officeDocument/2006/relationships" name="Anleitung" sheetId="4" state="visible" r:id="rId4"/>
  </sheets>
  <definedNames>
    <definedName name="_xlnm._FilterDatabase" localSheetId="0" hidden="1">'Fahrtenbuch'!$A$3:$R$103</definedName>
  </definedNames>
  <calcPr calcId="124519" fullCalcOnLoad="1" forceFullCalc="1"/>
</workbook>
</file>

<file path=xl/styles.xml><?xml version="1.0" encoding="utf-8"?>
<styleSheet xmlns="http://schemas.openxmlformats.org/spreadsheetml/2006/main">
  <numFmts count="4">
    <numFmt numFmtId="164" formatCode="DD.MM.YYYY"/>
    <numFmt numFmtId="165" formatCode="#'##0.0"/>
    <numFmt numFmtId="166" formatCode="CHF #'##0.00"/>
    <numFmt numFmtId="167" formatCode="0.0%"/>
  </numFmts>
  <fonts count="6">
    <font>
      <name val="Calibri"/>
      <family val="2"/>
      <color theme="1"/>
      <sz val="11"/>
      <scheme val="minor"/>
    </font>
    <font>
      <name val="Aptos Display"/>
      <b val="1"/>
      <color rgb="00FFFFFF"/>
      <sz val="16"/>
    </font>
    <font>
      <name val="Aptos"/>
      <i val="1"/>
      <color rgb="00C8102E"/>
      <sz val="10"/>
    </font>
    <font>
      <name val="Aptos"/>
      <b val="1"/>
      <color rgb="00FFFFFF"/>
      <sz val="11"/>
    </font>
    <font>
      <name val="Aptos"/>
      <color rgb="001F2937"/>
      <sz val="10"/>
    </font>
    <font>
      <name val="Aptos"/>
      <b val="1"/>
      <color rgb="00FFFFFF"/>
      <sz val="10"/>
    </font>
  </fonts>
  <fills count="7">
    <fill>
      <patternFill/>
    </fill>
    <fill>
      <patternFill patternType="gray125"/>
    </fill>
    <fill>
      <patternFill patternType="solid">
        <fgColor rgb="000F766E"/>
      </patternFill>
    </fill>
    <fill>
      <patternFill patternType="solid">
        <fgColor rgb="00FFFBEB"/>
      </patternFill>
    </fill>
    <fill>
      <patternFill patternType="solid">
        <fgColor rgb="00F0FDFA"/>
      </patternFill>
    </fill>
    <fill>
      <patternFill patternType="solid">
        <fgColor rgb="00FFFFFF"/>
      </patternFill>
    </fill>
    <fill>
      <patternFill patternType="solid">
        <fgColor rgb="0014B8A6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44">
    <xf numFmtId="0" fontId="0" fillId="0" borderId="0" pivotButton="0" quotePrefix="0" xfId="0"/>
    <xf numFmtId="0" fontId="1" fillId="2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center" vertical="center"/>
    </xf>
    <xf numFmtId="0" fontId="4" fillId="3" borderId="1" applyAlignment="1" pivotButton="0" quotePrefix="0" xfId="0">
      <alignment horizontal="center" vertical="center"/>
    </xf>
    <xf numFmtId="164" fontId="4" fillId="3" borderId="1" applyAlignment="1" pivotButton="0" quotePrefix="0" xfId="0">
      <alignment horizontal="center" vertical="center"/>
    </xf>
    <xf numFmtId="0" fontId="4" fillId="3" borderId="1" applyAlignment="1" pivotButton="0" quotePrefix="0" xfId="0">
      <alignment horizontal="left" vertical="center"/>
    </xf>
    <xf numFmtId="165" fontId="4" fillId="3" borderId="1" applyAlignment="1" pivotButton="0" quotePrefix="0" xfId="0">
      <alignment horizontal="center" vertical="center"/>
    </xf>
    <xf numFmtId="165" fontId="4" fillId="4" borderId="1" applyAlignment="1" pivotButton="0" quotePrefix="0" xfId="0">
      <alignment horizontal="center" vertical="center"/>
    </xf>
    <xf numFmtId="166" fontId="4" fillId="4" borderId="1" applyAlignment="1" pivotButton="0" quotePrefix="0" xfId="0">
      <alignment horizontal="center" vertical="center"/>
    </xf>
    <xf numFmtId="0" fontId="4" fillId="4" borderId="1" applyAlignment="1" pivotButton="0" quotePrefix="0" xfId="0">
      <alignment horizontal="center" vertical="center"/>
    </xf>
    <xf numFmtId="165" fontId="4" fillId="5" borderId="1" applyAlignment="1" pivotButton="0" quotePrefix="0" xfId="0">
      <alignment horizontal="center" vertical="center"/>
    </xf>
    <xf numFmtId="166" fontId="4" fillId="5" borderId="1" applyAlignment="1" pivotButton="0" quotePrefix="0" xfId="0">
      <alignment horizontal="center" vertical="center"/>
    </xf>
    <xf numFmtId="0" fontId="4" fillId="5" borderId="1" applyAlignment="1" pivotButton="0" quotePrefix="0" xfId="0">
      <alignment horizontal="center" vertical="center"/>
    </xf>
    <xf numFmtId="0" fontId="5" fillId="6" borderId="1" applyAlignment="1" pivotButton="0" quotePrefix="0" xfId="0">
      <alignment horizontal="center" vertical="center"/>
    </xf>
    <xf numFmtId="0" fontId="4" fillId="4" borderId="1" applyAlignment="1" pivotButton="0" quotePrefix="0" xfId="0">
      <alignment horizontal="left" vertical="center"/>
    </xf>
    <xf numFmtId="0" fontId="4" fillId="4" borderId="1" applyAlignment="1" pivotButton="0" quotePrefix="0" xfId="0">
      <alignment horizontal="right" vertical="center"/>
    </xf>
    <xf numFmtId="0" fontId="4" fillId="5" borderId="1" applyAlignment="1" pivotButton="0" quotePrefix="0" xfId="0">
      <alignment horizontal="left" vertical="center"/>
    </xf>
    <xf numFmtId="0" fontId="4" fillId="5" borderId="1" applyAlignment="1" pivotButton="0" quotePrefix="0" xfId="0">
      <alignment horizontal="right" vertical="center"/>
    </xf>
    <xf numFmtId="165" fontId="4" fillId="4" borderId="1" applyAlignment="1" pivotButton="0" quotePrefix="0" xfId="0">
      <alignment horizontal="right" vertical="center"/>
    </xf>
    <xf numFmtId="165" fontId="4" fillId="5" borderId="1" applyAlignment="1" pivotButton="0" quotePrefix="0" xfId="0">
      <alignment horizontal="right" vertical="center"/>
    </xf>
    <xf numFmtId="166" fontId="4" fillId="4" borderId="1" applyAlignment="1" pivotButton="0" quotePrefix="0" xfId="0">
      <alignment horizontal="right" vertical="center"/>
    </xf>
    <xf numFmtId="167" fontId="4" fillId="5" borderId="1" applyAlignment="1" pivotButton="0" quotePrefix="0" xfId="0">
      <alignment horizontal="right" vertical="center"/>
    </xf>
    <xf numFmtId="164" fontId="4" fillId="4" borderId="1" applyAlignment="1" pivotButton="0" quotePrefix="0" xfId="0">
      <alignment horizontal="right" vertical="center"/>
    </xf>
    <xf numFmtId="166" fontId="4" fillId="5" borderId="1" applyAlignment="1" pivotButton="0" quotePrefix="0" xfId="0">
      <alignment horizontal="right" vertical="center"/>
    </xf>
    <xf numFmtId="164" fontId="4" fillId="5" borderId="1" applyAlignment="1" pivotButton="0" quotePrefix="0" xfId="0">
      <alignment horizontal="right" vertical="center"/>
    </xf>
    <xf numFmtId="166" fontId="4" fillId="3" borderId="1" applyAlignment="1" pivotButton="0" quotePrefix="0" xfId="0">
      <alignment horizontal="center" vertical="center"/>
    </xf>
    <xf numFmtId="0" fontId="5" fillId="6" borderId="1" applyAlignment="1" pivotButton="0" quotePrefix="0" xfId="0">
      <alignment horizontal="left" vertical="center"/>
    </xf>
    <xf numFmtId="0" fontId="4" fillId="5" borderId="1" applyAlignment="1" pivotButton="0" quotePrefix="0" xfId="0">
      <alignment horizontal="left" vertical="top" wrapText="1"/>
    </xf>
    <xf numFmtId="0" fontId="4" fillId="4" borderId="1" applyAlignment="1" pivotButton="0" quotePrefix="0" xfId="0">
      <alignment horizontal="left" vertical="top" wrapText="1"/>
    </xf>
    <xf numFmtId="164" fontId="4" fillId="3" borderId="1" applyAlignment="1" pivotButton="0" quotePrefix="0" xfId="0">
      <alignment horizontal="center" vertical="center"/>
    </xf>
    <xf numFmtId="165" fontId="4" fillId="3" borderId="1" applyAlignment="1" pivotButton="0" quotePrefix="0" xfId="0">
      <alignment horizontal="center" vertical="center"/>
    </xf>
    <xf numFmtId="165" fontId="4" fillId="4" borderId="1" applyAlignment="1" pivotButton="0" quotePrefix="0" xfId="0">
      <alignment horizontal="center" vertical="center"/>
    </xf>
    <xf numFmtId="166" fontId="4" fillId="4" borderId="1" applyAlignment="1" pivotButton="0" quotePrefix="0" xfId="0">
      <alignment horizontal="center" vertical="center"/>
    </xf>
    <xf numFmtId="165" fontId="4" fillId="5" borderId="1" applyAlignment="1" pivotButton="0" quotePrefix="0" xfId="0">
      <alignment horizontal="center" vertical="center"/>
    </xf>
    <xf numFmtId="166" fontId="4" fillId="5" borderId="1" applyAlignment="1" pivotButton="0" quotePrefix="0" xfId="0">
      <alignment horizontal="center" vertical="center"/>
    </xf>
    <xf numFmtId="165" fontId="4" fillId="4" borderId="1" applyAlignment="1" pivotButton="0" quotePrefix="0" xfId="0">
      <alignment horizontal="right" vertical="center"/>
    </xf>
    <xf numFmtId="165" fontId="4" fillId="5" borderId="1" applyAlignment="1" pivotButton="0" quotePrefix="0" xfId="0">
      <alignment horizontal="right" vertical="center"/>
    </xf>
    <xf numFmtId="166" fontId="4" fillId="4" borderId="1" applyAlignment="1" pivotButton="0" quotePrefix="0" xfId="0">
      <alignment horizontal="right" vertical="center"/>
    </xf>
    <xf numFmtId="167" fontId="4" fillId="5" borderId="1" applyAlignment="1" pivotButton="0" quotePrefix="0" xfId="0">
      <alignment horizontal="right" vertical="center"/>
    </xf>
    <xf numFmtId="164" fontId="4" fillId="4" borderId="1" applyAlignment="1" pivotButton="0" quotePrefix="0" xfId="0">
      <alignment horizontal="right" vertical="center"/>
    </xf>
    <xf numFmtId="166" fontId="4" fillId="5" borderId="1" applyAlignment="1" pivotButton="0" quotePrefix="0" xfId="0">
      <alignment horizontal="right" vertical="center"/>
    </xf>
    <xf numFmtId="164" fontId="4" fillId="5" borderId="1" applyAlignment="1" pivotButton="0" quotePrefix="0" xfId="0">
      <alignment horizontal="right" vertical="center"/>
    </xf>
    <xf numFmtId="166" fontId="4" fillId="3" borderId="1" applyAlignment="1" pivotButton="0" quotePrefix="0" xfId="0">
      <alignment horizontal="center" vertical="center"/>
    </xf>
  </cellXfs>
  <cellStyles count="1">
    <cellStyle name="Normal" xfId="0" builtinId="0" hidden="0"/>
  </cellStyles>
  <dxfs count="2">
    <dxf>
      <font>
        <name val="Aptos"/>
        <b val="1"/>
        <color rgb="00FFFFFF"/>
        <sz val="10"/>
      </font>
      <fill>
        <patternFill patternType="solid">
          <fgColor rgb="00DC2626"/>
        </patternFill>
      </fill>
    </dxf>
    <dxf>
      <font>
        <name val="Aptos"/>
        <b val="1"/>
        <color rgb="0022C55E"/>
        <sz val="10"/>
      </font>
      <fill>
        <patternFill patternType="solid">
          <fgColor rgb="00DCFCE7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Geschäftliche Kilometer pro Monat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'Auswertung'!B14</f>
            </strRef>
          </tx>
          <spPr>
            <a:solidFill xmlns:a="http://schemas.openxmlformats.org/drawingml/2006/main">
              <a:srgbClr val="0F766E"/>
            </a:solidFill>
            <a:ln xmlns:a="http://schemas.openxmlformats.org/drawingml/2006/main">
              <a:solidFill>
                <a:srgbClr val="0F766E"/>
              </a:solidFill>
              <a:prstDash val="solid"/>
            </a:ln>
          </spPr>
          <cat>
            <numRef>
              <f>'Auswertung'!$A$15:$A$26</f>
            </numRef>
          </cat>
          <val>
            <numRef>
              <f>'Auswertung'!$B$15:$B$26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Monat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Kilometer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Verteilung nach Fahrtzweck</a:t>
            </a:r>
          </a:p>
        </rich>
      </tx>
    </title>
    <plotArea>
      <pieChart>
        <varyColors val="1"/>
        <ser>
          <idx val="0"/>
          <order val="0"/>
          <tx>
            <strRef>
              <f>'Auswertung'!I14</f>
            </strRef>
          </tx>
          <spPr>
            <a:ln xmlns:a="http://schemas.openxmlformats.org/drawingml/2006/main">
              <a:solidFill>
                <a:srgbClr val="FFFFFF"/>
              </a:solidFill>
              <a:prstDash val="solid"/>
            </a:ln>
          </spPr>
          <cat>
            <numRef>
              <f>'Auswertung'!$H$15:$H$21</f>
            </numRef>
          </cat>
          <val>
            <numRef>
              <f>'Auswertung'!$I$15:$I$21</f>
            </numRef>
          </val>
        </ser>
        <dLbls>
          <showPercent val="1"/>
        </dLbls>
        <firstSliceAng val="0"/>
      </pieChart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/Relationships>
</file>

<file path=xl/drawings/drawing1.xml><?xml version="1.0" encoding="utf-8"?>
<wsDr xmlns="http://schemas.openxmlformats.org/drawingml/2006/spreadsheetDrawing">
  <oneCellAnchor>
    <from>
      <col>0</col>
      <colOff>0</colOff>
      <row>28</row>
      <rowOff>0</rowOff>
    </from>
    <ext cx="540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8</col>
      <colOff>0</colOff>
      <row>28</row>
      <rowOff>0</rowOff>
    </from>
    <ext cx="5040000" cy="288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103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5" customWidth="1" min="1" max="1"/>
    <col width="13" customWidth="1" min="2" max="2"/>
    <col width="19" customWidth="1" min="3" max="3"/>
    <col width="20" customWidth="1" min="4" max="4"/>
    <col width="17" customWidth="1" min="5" max="5"/>
    <col width="16" customWidth="1" min="6" max="6"/>
    <col width="16" customWidth="1" min="7" max="7"/>
    <col width="13" customWidth="1" min="8" max="8"/>
    <col width="21" customWidth="1" min="9" max="9"/>
    <col width="20" customWidth="1" min="10" max="10"/>
    <col width="21" customWidth="1" min="11" max="11"/>
    <col width="21" customWidth="1" min="12" max="12"/>
    <col width="22" customWidth="1" min="13" max="13"/>
    <col width="24" customWidth="1" min="14" max="14"/>
    <col width="27" customWidth="1" min="15" max="15"/>
    <col width="17" customWidth="1" min="16" max="16"/>
    <col width="48" customWidth="1" min="17" max="17"/>
    <col width="15" customWidth="1" min="18" max="18"/>
  </cols>
  <sheetData>
    <row r="1" ht="27" customHeight="1">
      <c r="A1" s="1" t="inlineStr">
        <is>
          <t>Kilometerentschädigung und Fahrtenbuch Schweiz 2026</t>
        </is>
      </c>
    </row>
    <row r="2" ht="22" customHeight="1">
      <c r="A2" s="2" t="inlineStr">
        <is>
          <t>Gelbe Zellen sind Eingaben. Berechnete Felder werden automatisch ergänzt. Kilometeransatz gemäss Parameterblatt prüfen.</t>
        </is>
      </c>
    </row>
    <row r="3" ht="34" customHeight="1">
      <c r="A3" s="3" t="inlineStr">
        <is>
          <t>Fahrt-ID</t>
        </is>
      </c>
      <c r="B3" s="3" t="inlineStr">
        <is>
          <t>Datum</t>
        </is>
      </c>
      <c r="C3" s="3" t="inlineStr">
        <is>
          <t>Mitarbeitende/r</t>
        </is>
      </c>
      <c r="D3" s="3" t="inlineStr">
        <is>
          <t>Fahrzeug</t>
        </is>
      </c>
      <c r="E3" s="3" t="inlineStr">
        <is>
          <t>Kontrollschild</t>
        </is>
      </c>
      <c r="F3" s="3" t="inlineStr">
        <is>
          <t>Startort</t>
        </is>
      </c>
      <c r="G3" s="3" t="inlineStr">
        <is>
          <t>Zielort</t>
        </is>
      </c>
      <c r="H3" s="3" t="inlineStr">
        <is>
          <t>Kanton Ziel</t>
        </is>
      </c>
      <c r="I3" s="3" t="inlineStr">
        <is>
          <t>Fahrtzweck</t>
        </is>
      </c>
      <c r="J3" s="3" t="inlineStr">
        <is>
          <t>Geschäftlich/Privat</t>
        </is>
      </c>
      <c r="K3" s="3" t="inlineStr">
        <is>
          <t>Kilometerstand Start</t>
        </is>
      </c>
      <c r="L3" s="3" t="inlineStr">
        <is>
          <t>Kilometerstand Ende</t>
        </is>
      </c>
      <c r="M3" s="3" t="inlineStr">
        <is>
          <t>Geschäftliche Kilometer</t>
        </is>
      </c>
      <c r="N3" s="3" t="inlineStr">
        <is>
          <t>Kilometeransatz CHF/km</t>
        </is>
      </c>
      <c r="O3" s="3" t="inlineStr">
        <is>
          <t>Kilometerentschädigung CHF</t>
        </is>
      </c>
      <c r="P3" s="3" t="inlineStr">
        <is>
          <t>MWST-pflichtig</t>
        </is>
      </c>
      <c r="Q3" s="3" t="inlineStr">
        <is>
          <t>Bemerkung</t>
        </is>
      </c>
      <c r="R3" s="3" t="inlineStr">
        <is>
          <t>Plausibilität</t>
        </is>
      </c>
    </row>
    <row r="4">
      <c r="A4" s="4" t="inlineStr">
        <is>
          <t>F-2026-001</t>
        </is>
      </c>
      <c r="B4" s="30" t="n">
        <v>46036</v>
      </c>
      <c r="C4" s="6" t="inlineStr">
        <is>
          <t>Andrea Keller</t>
        </is>
      </c>
      <c r="D4" s="6" t="inlineStr">
        <is>
          <t>VW Golf</t>
        </is>
      </c>
      <c r="E4" s="4" t="inlineStr">
        <is>
          <t>ZH 482 619</t>
        </is>
      </c>
      <c r="F4" s="6" t="inlineStr">
        <is>
          <t>Zürich</t>
        </is>
      </c>
      <c r="G4" s="6" t="inlineStr">
        <is>
          <t>Bern</t>
        </is>
      </c>
      <c r="H4" s="4" t="inlineStr">
        <is>
          <t>BE</t>
        </is>
      </c>
      <c r="I4" s="6" t="inlineStr">
        <is>
          <t>Kundentermin</t>
        </is>
      </c>
      <c r="J4" s="4" t="inlineStr">
        <is>
          <t>Geschäftlich</t>
        </is>
      </c>
      <c r="K4" s="31" t="n">
        <v>32150</v>
      </c>
      <c r="L4" s="31" t="n">
        <v>32276</v>
      </c>
      <c r="M4" s="32">
        <f>IF(OR($J4="",$K4="",$L4=""),"",IF($J4="Geschäftlich",MAX(0,$L4-$K4),0))</f>
        <v/>
      </c>
      <c r="N4" s="33">
        <f>IF($J4="","",IFERROR(VLOOKUP($J4,'Parameter'!$A$4:$B$5,2,FALSE),""))</f>
        <v/>
      </c>
      <c r="O4" s="33">
        <f>IF(OR($M4="",$N4=""),"",$M4*$N4)</f>
        <v/>
      </c>
      <c r="P4" s="4" t="inlineStr">
        <is>
          <t>Ja</t>
        </is>
      </c>
      <c r="Q4" s="6" t="inlineStr">
        <is>
          <t>Termin beim Kunden, Wankdorfallee 4, 3014 Bern</t>
        </is>
      </c>
      <c r="R4" s="10">
        <f>IF(OR($K4="",$L4=""),"",IF($L4&gt;=$K4,"OK","Prüfen"))</f>
        <v/>
      </c>
    </row>
    <row r="5">
      <c r="A5" s="4" t="inlineStr">
        <is>
          <t>F-2026-002</t>
        </is>
      </c>
      <c r="B5" s="30" t="n">
        <v>46056</v>
      </c>
      <c r="C5" s="6" t="inlineStr">
        <is>
          <t>Markus Meier</t>
        </is>
      </c>
      <c r="D5" s="6" t="inlineStr">
        <is>
          <t>Škoda Octavia</t>
        </is>
      </c>
      <c r="E5" s="4" t="inlineStr">
        <is>
          <t>BS 194 820</t>
        </is>
      </c>
      <c r="F5" s="6" t="inlineStr">
        <is>
          <t>Basel</t>
        </is>
      </c>
      <c r="G5" s="6" t="inlineStr">
        <is>
          <t>Luzern</t>
        </is>
      </c>
      <c r="H5" s="4" t="inlineStr">
        <is>
          <t>LU</t>
        </is>
      </c>
      <c r="I5" s="6" t="inlineStr">
        <is>
          <t>Baustellenbesuch</t>
        </is>
      </c>
      <c r="J5" s="4" t="inlineStr">
        <is>
          <t>Geschäftlich</t>
        </is>
      </c>
      <c r="K5" s="31" t="n">
        <v>45820</v>
      </c>
      <c r="L5" s="31" t="n">
        <v>45923</v>
      </c>
      <c r="M5" s="34">
        <f>IF(OR($J5="",$K5="",$L5=""),"",IF($J5="Geschäftlich",MAX(0,$L5-$K5),0))</f>
        <v/>
      </c>
      <c r="N5" s="35">
        <f>IF($J5="","",IFERROR(VLOOKUP($J5,'Parameter'!$A$4:$B$5,2,FALSE),""))</f>
        <v/>
      </c>
      <c r="O5" s="35">
        <f>IF(OR($M5="",$N5=""),"",$M5*$N5)</f>
        <v/>
      </c>
      <c r="P5" s="4" t="inlineStr">
        <is>
          <t>Ja</t>
        </is>
      </c>
      <c r="Q5" s="6" t="inlineStr">
        <is>
          <t>Baustellenabnahme, Industriestrasse 18, 6005 Luzern</t>
        </is>
      </c>
      <c r="R5" s="13">
        <f>IF(OR($K5="",$L5=""),"",IF($L5&gt;=$K5,"OK","Prüfen"))</f>
        <v/>
      </c>
    </row>
    <row r="6">
      <c r="A6" s="4" t="inlineStr">
        <is>
          <t>F-2026-003</t>
        </is>
      </c>
      <c r="B6" s="30" t="n">
        <v>46070</v>
      </c>
      <c r="C6" s="6" t="inlineStr">
        <is>
          <t>Sandra Müller</t>
        </is>
      </c>
      <c r="D6" s="6" t="inlineStr">
        <is>
          <t>Toyota Corolla</t>
        </is>
      </c>
      <c r="E6" s="4" t="inlineStr">
        <is>
          <t>VD 731 406</t>
        </is>
      </c>
      <c r="F6" s="6" t="inlineStr">
        <is>
          <t>Lausanne</t>
        </is>
      </c>
      <c r="G6" s="6" t="inlineStr">
        <is>
          <t>Genf</t>
        </is>
      </c>
      <c r="H6" s="4" t="inlineStr">
        <is>
          <t>GE</t>
        </is>
      </c>
      <c r="I6" s="6" t="inlineStr">
        <is>
          <t>Schulung</t>
        </is>
      </c>
      <c r="J6" s="4" t="inlineStr">
        <is>
          <t>Geschäftlich</t>
        </is>
      </c>
      <c r="K6" s="31" t="n">
        <v>18640</v>
      </c>
      <c r="L6" s="31" t="n">
        <v>18704</v>
      </c>
      <c r="M6" s="32">
        <f>IF(OR($J6="",$K6="",$L6=""),"",IF($J6="Geschäftlich",MAX(0,$L6-$K6),0))</f>
        <v/>
      </c>
      <c r="N6" s="33">
        <f>IF($J6="","",IFERROR(VLOOKUP($J6,'Parameter'!$A$4:$B$5,2,FALSE),""))</f>
        <v/>
      </c>
      <c r="O6" s="33">
        <f>IF(OR($M6="",$N6=""),"",$M6*$N6)</f>
        <v/>
      </c>
      <c r="P6" s="4" t="inlineStr">
        <is>
          <t>Ja</t>
        </is>
      </c>
      <c r="Q6" s="6" t="inlineStr">
        <is>
          <t>Fachschulung, Rue du Rhône 50, 1204 Genf</t>
        </is>
      </c>
      <c r="R6" s="10">
        <f>IF(OR($K6="",$L6=""),"",IF($L6&gt;=$K6,"OK","Prüfen"))</f>
        <v/>
      </c>
    </row>
    <row r="7">
      <c r="A7" s="4" t="inlineStr">
        <is>
          <t>F-2026-004</t>
        </is>
      </c>
      <c r="B7" s="30" t="n">
        <v>46087</v>
      </c>
      <c r="C7" s="6" t="inlineStr">
        <is>
          <t>Thomas Frei</t>
        </is>
      </c>
      <c r="D7" s="6" t="inlineStr">
        <is>
          <t>Audi A4</t>
        </is>
      </c>
      <c r="E7" s="4" t="inlineStr">
        <is>
          <t>ZH 578 931</t>
        </is>
      </c>
      <c r="F7" s="6" t="inlineStr">
        <is>
          <t>Winterthur</t>
        </is>
      </c>
      <c r="G7" s="6" t="inlineStr">
        <is>
          <t>St. Gallen</t>
        </is>
      </c>
      <c r="H7" s="4" t="inlineStr">
        <is>
          <t>SG</t>
        </is>
      </c>
      <c r="I7" s="6" t="inlineStr">
        <is>
          <t>Kundentermin</t>
        </is>
      </c>
      <c r="J7" s="4" t="inlineStr">
        <is>
          <t>Geschäftlich</t>
        </is>
      </c>
      <c r="K7" s="31" t="n">
        <v>67400</v>
      </c>
      <c r="L7" s="31" t="n">
        <v>67458</v>
      </c>
      <c r="M7" s="34">
        <f>IF(OR($J7="",$K7="",$L7=""),"",IF($J7="Geschäftlich",MAX(0,$L7-$K7),0))</f>
        <v/>
      </c>
      <c r="N7" s="35">
        <f>IF($J7="","",IFERROR(VLOOKUP($J7,'Parameter'!$A$4:$B$5,2,FALSE),""))</f>
        <v/>
      </c>
      <c r="O7" s="35">
        <f>IF(OR($M7="",$N7=""),"",$M7*$N7)</f>
        <v/>
      </c>
      <c r="P7" s="4" t="inlineStr">
        <is>
          <t>Ja</t>
        </is>
      </c>
      <c r="Q7" s="6" t="inlineStr">
        <is>
          <t>Projektbesprechung, St. Leonhardstrasse 35, 9000 St. Gallen</t>
        </is>
      </c>
      <c r="R7" s="13">
        <f>IF(OR($K7="",$L7=""),"",IF($L7&gt;=$K7,"OK","Prüfen"))</f>
        <v/>
      </c>
    </row>
    <row r="8">
      <c r="A8" s="4" t="inlineStr">
        <is>
          <t>F-2026-005</t>
        </is>
      </c>
      <c r="B8" s="30" t="n">
        <v>46093</v>
      </c>
      <c r="C8" s="6" t="inlineStr">
        <is>
          <t>Reto Brunner</t>
        </is>
      </c>
      <c r="D8" s="6" t="inlineStr">
        <is>
          <t>Volvo V60</t>
        </is>
      </c>
      <c r="E8" s="4" t="inlineStr">
        <is>
          <t>BE 265 117</t>
        </is>
      </c>
      <c r="F8" s="6" t="inlineStr">
        <is>
          <t>Bern</t>
        </is>
      </c>
      <c r="G8" s="6" t="inlineStr">
        <is>
          <t>Biel</t>
        </is>
      </c>
      <c r="H8" s="4" t="inlineStr">
        <is>
          <t>BE</t>
        </is>
      </c>
      <c r="I8" s="6" t="inlineStr">
        <is>
          <t>Interne Sitzung</t>
        </is>
      </c>
      <c r="J8" s="4" t="inlineStr">
        <is>
          <t>Geschäftlich</t>
        </is>
      </c>
      <c r="K8" s="31" t="n">
        <v>29310</v>
      </c>
      <c r="L8" s="31" t="n">
        <v>29348</v>
      </c>
      <c r="M8" s="32">
        <f>IF(OR($J8="",$K8="",$L8=""),"",IF($J8="Geschäftlich",MAX(0,$L8-$K8),0))</f>
        <v/>
      </c>
      <c r="N8" s="33">
        <f>IF($J8="","",IFERROR(VLOOKUP($J8,'Parameter'!$A$4:$B$5,2,FALSE),""))</f>
        <v/>
      </c>
      <c r="O8" s="33">
        <f>IF(OR($M8="",$N8=""),"",$M8*$N8)</f>
        <v/>
      </c>
      <c r="P8" s="4" t="inlineStr">
        <is>
          <t>Nein</t>
        </is>
      </c>
      <c r="Q8" s="6" t="inlineStr">
        <is>
          <t>Bereichssitzung, Bahnhofstrasse 14, 2502 Biel</t>
        </is>
      </c>
      <c r="R8" s="10">
        <f>IF(OR($K8="",$L8=""),"",IF($L8&gt;=$K8,"OK","Prüfen"))</f>
        <v/>
      </c>
    </row>
    <row r="9">
      <c r="A9" s="4" t="inlineStr">
        <is>
          <t>F-2026-006</t>
        </is>
      </c>
      <c r="B9" s="30" t="n">
        <v>46106</v>
      </c>
      <c r="C9" s="6" t="inlineStr">
        <is>
          <t>Nicole Graf</t>
        </is>
      </c>
      <c r="D9" s="6" t="inlineStr">
        <is>
          <t>Mercedes-Benz C 200</t>
        </is>
      </c>
      <c r="E9" s="4" t="inlineStr">
        <is>
          <t>LU 823 504</t>
        </is>
      </c>
      <c r="F9" s="6" t="inlineStr">
        <is>
          <t>Luzern</t>
        </is>
      </c>
      <c r="G9" s="6" t="inlineStr">
        <is>
          <t>Zürich</t>
        </is>
      </c>
      <c r="H9" s="4" t="inlineStr">
        <is>
          <t>ZH</t>
        </is>
      </c>
      <c r="I9" s="6" t="inlineStr">
        <is>
          <t>Lieferantenbesuch</t>
        </is>
      </c>
      <c r="J9" s="4" t="inlineStr">
        <is>
          <t>Geschäftlich</t>
        </is>
      </c>
      <c r="K9" s="31" t="n">
        <v>51290</v>
      </c>
      <c r="L9" s="31" t="n">
        <v>51342</v>
      </c>
      <c r="M9" s="34">
        <f>IF(OR($J9="",$K9="",$L9=""),"",IF($J9="Geschäftlich",MAX(0,$L9-$K9),0))</f>
        <v/>
      </c>
      <c r="N9" s="35">
        <f>IF($J9="","",IFERROR(VLOOKUP($J9,'Parameter'!$A$4:$B$5,2,FALSE),""))</f>
        <v/>
      </c>
      <c r="O9" s="35">
        <f>IF(OR($M9="",$N9=""),"",$M9*$N9)</f>
        <v/>
      </c>
      <c r="P9" s="4" t="inlineStr">
        <is>
          <t>Ja</t>
        </is>
      </c>
      <c r="Q9" s="6" t="inlineStr">
        <is>
          <t>Lieferantengespräch, Bahnhofstrasse 12, 8001 Zürich</t>
        </is>
      </c>
      <c r="R9" s="13">
        <f>IF(OR($K9="",$L9=""),"",IF($L9&gt;=$K9,"OK","Prüfen"))</f>
        <v/>
      </c>
    </row>
    <row r="10">
      <c r="A10" s="4" t="inlineStr">
        <is>
          <t>F-2026-007</t>
        </is>
      </c>
      <c r="B10" s="30" t="n">
        <v>46120</v>
      </c>
      <c r="C10" s="6" t="inlineStr">
        <is>
          <t>Stefan Wenger</t>
        </is>
      </c>
      <c r="D10" s="6" t="inlineStr">
        <is>
          <t>BMW 320d</t>
        </is>
      </c>
      <c r="E10" s="4" t="inlineStr">
        <is>
          <t>ZH 914 672</t>
        </is>
      </c>
      <c r="F10" s="6" t="inlineStr">
        <is>
          <t>Zürich</t>
        </is>
      </c>
      <c r="G10" s="6" t="inlineStr">
        <is>
          <t>Lugano</t>
        </is>
      </c>
      <c r="H10" s="4" t="inlineStr">
        <is>
          <t>TI</t>
        </is>
      </c>
      <c r="I10" s="6" t="inlineStr">
        <is>
          <t>Kundentermin</t>
        </is>
      </c>
      <c r="J10" s="4" t="inlineStr">
        <is>
          <t>Geschäftlich</t>
        </is>
      </c>
      <c r="K10" s="31" t="n">
        <v>73550</v>
      </c>
      <c r="L10" s="31" t="n">
        <v>73755</v>
      </c>
      <c r="M10" s="32">
        <f>IF(OR($J10="",$K10="",$L10=""),"",IF($J10="Geschäftlich",MAX(0,$L10-$K10),0))</f>
        <v/>
      </c>
      <c r="N10" s="33">
        <f>IF($J10="","",IFERROR(VLOOKUP($J10,'Parameter'!$A$4:$B$5,2,FALSE),""))</f>
        <v/>
      </c>
      <c r="O10" s="33">
        <f>IF(OR($M10="",$N10=""),"",$M10*$N10)</f>
        <v/>
      </c>
      <c r="P10" s="4" t="inlineStr">
        <is>
          <t>Ja</t>
        </is>
      </c>
      <c r="Q10" s="6" t="inlineStr">
        <is>
          <t>Kundentermin, Via della Posta 8, 6900 Lugano</t>
        </is>
      </c>
      <c r="R10" s="10">
        <f>IF(OR($K10="",$L10=""),"",IF($L10&gt;=$K10,"OK","Prüfen"))</f>
        <v/>
      </c>
    </row>
    <row r="11">
      <c r="A11" s="4" t="inlineStr">
        <is>
          <t>F-2026-008</t>
        </is>
      </c>
      <c r="B11" s="30" t="n">
        <v>46126</v>
      </c>
      <c r="C11" s="6" t="inlineStr">
        <is>
          <t>Claudia Huber</t>
        </is>
      </c>
      <c r="D11" s="6" t="inlineStr">
        <is>
          <t>Tesla Model 3</t>
        </is>
      </c>
      <c r="E11" s="4" t="inlineStr">
        <is>
          <t>GE 358 210</t>
        </is>
      </c>
      <c r="F11" s="6" t="inlineStr">
        <is>
          <t>Genf</t>
        </is>
      </c>
      <c r="G11" s="6" t="inlineStr">
        <is>
          <t>Lausanne</t>
        </is>
      </c>
      <c r="H11" s="4" t="inlineStr">
        <is>
          <t>VD</t>
        </is>
      </c>
      <c r="I11" s="6" t="inlineStr">
        <is>
          <t>Behördenbesuch</t>
        </is>
      </c>
      <c r="J11" s="4" t="inlineStr">
        <is>
          <t>Geschäftlich</t>
        </is>
      </c>
      <c r="K11" s="31" t="n">
        <v>24780</v>
      </c>
      <c r="L11" s="31" t="n">
        <v>24844</v>
      </c>
      <c r="M11" s="34">
        <f>IF(OR($J11="",$K11="",$L11=""),"",IF($J11="Geschäftlich",MAX(0,$L11-$K11),0))</f>
        <v/>
      </c>
      <c r="N11" s="35">
        <f>IF($J11="","",IFERROR(VLOOKUP($J11,'Parameter'!$A$4:$B$5,2,FALSE),""))</f>
        <v/>
      </c>
      <c r="O11" s="35">
        <f>IF(OR($M11="",$N11=""),"",$M11*$N11)</f>
        <v/>
      </c>
      <c r="P11" s="4" t="inlineStr">
        <is>
          <t>Nein</t>
        </is>
      </c>
      <c r="Q11" s="6" t="inlineStr">
        <is>
          <t>Behördentermin, Avenue de Morges 24, 1004 Lausanne</t>
        </is>
      </c>
      <c r="R11" s="13">
        <f>IF(OR($K11="",$L11=""),"",IF($L11&gt;=$K11,"OK","Prüfen"))</f>
        <v/>
      </c>
    </row>
    <row r="12">
      <c r="A12" s="4" t="inlineStr">
        <is>
          <t>F-2026-009</t>
        </is>
      </c>
      <c r="B12" s="30" t="n">
        <v>46134</v>
      </c>
      <c r="C12" s="6" t="inlineStr">
        <is>
          <t>Daniela Schmid</t>
        </is>
      </c>
      <c r="D12" s="6" t="inlineStr">
        <is>
          <t>Peugeot 308</t>
        </is>
      </c>
      <c r="E12" s="4" t="inlineStr">
        <is>
          <t>BS 641 309</t>
        </is>
      </c>
      <c r="F12" s="6" t="inlineStr">
        <is>
          <t>Basel</t>
        </is>
      </c>
      <c r="G12" s="6" t="inlineStr">
        <is>
          <t>Bern</t>
        </is>
      </c>
      <c r="H12" s="4" t="inlineStr">
        <is>
          <t>BE</t>
        </is>
      </c>
      <c r="I12" s="6" t="inlineStr">
        <is>
          <t>Schulung</t>
        </is>
      </c>
      <c r="J12" s="4" t="inlineStr">
        <is>
          <t>Geschäftlich</t>
        </is>
      </c>
      <c r="K12" s="31" t="n">
        <v>38410</v>
      </c>
      <c r="L12" s="31" t="n">
        <v>38511</v>
      </c>
      <c r="M12" s="32">
        <f>IF(OR($J12="",$K12="",$L12=""),"",IF($J12="Geschäftlich",MAX(0,$L12-$K12),0))</f>
        <v/>
      </c>
      <c r="N12" s="33">
        <f>IF($J12="","",IFERROR(VLOOKUP($J12,'Parameter'!$A$4:$B$5,2,FALSE),""))</f>
        <v/>
      </c>
      <c r="O12" s="33">
        <f>IF(OR($M12="",$N12=""),"",$M12*$N12)</f>
        <v/>
      </c>
      <c r="P12" s="4" t="inlineStr">
        <is>
          <t>Ja</t>
        </is>
      </c>
      <c r="Q12" s="6" t="inlineStr">
        <is>
          <t>Weiterbildung, Papiermühlestrasse 71, 3014 Bern</t>
        </is>
      </c>
      <c r="R12" s="10">
        <f>IF(OR($K12="",$L12=""),"",IF($L12&gt;=$K12,"OK","Prüfen"))</f>
        <v/>
      </c>
    </row>
    <row r="13">
      <c r="A13" s="4" t="inlineStr">
        <is>
          <t>F-2026-010</t>
        </is>
      </c>
      <c r="B13" s="30" t="n">
        <v>46140</v>
      </c>
      <c r="C13" s="6" t="inlineStr">
        <is>
          <t>Beat Kunz</t>
        </is>
      </c>
      <c r="D13" s="6" t="inlineStr">
        <is>
          <t>Ford Focus</t>
        </is>
      </c>
      <c r="E13" s="4" t="inlineStr">
        <is>
          <t>SG 726 488</t>
        </is>
      </c>
      <c r="F13" s="6" t="inlineStr">
        <is>
          <t>St. Gallen</t>
        </is>
      </c>
      <c r="G13" s="6" t="inlineStr">
        <is>
          <t>Winterthur</t>
        </is>
      </c>
      <c r="H13" s="4" t="inlineStr">
        <is>
          <t>ZH</t>
        </is>
      </c>
      <c r="I13" s="6" t="inlineStr">
        <is>
          <t>Privatfahrt</t>
        </is>
      </c>
      <c r="J13" s="4" t="inlineStr">
        <is>
          <t>Privat</t>
        </is>
      </c>
      <c r="K13" s="31" t="n">
        <v>42850</v>
      </c>
      <c r="L13" s="31" t="n">
        <v>42909</v>
      </c>
      <c r="M13" s="34">
        <f>IF(OR($J13="",$K13="",$L13=""),"",IF($J13="Geschäftlich",MAX(0,$L13-$K13),0))</f>
        <v/>
      </c>
      <c r="N13" s="35">
        <f>IF($J13="","",IFERROR(VLOOKUP($J13,'Parameter'!$A$4:$B$5,2,FALSE),""))</f>
        <v/>
      </c>
      <c r="O13" s="35">
        <f>IF(OR($M13="",$N13=""),"",$M13*$N13)</f>
        <v/>
      </c>
      <c r="P13" s="4" t="inlineStr">
        <is>
          <t>Nein</t>
        </is>
      </c>
      <c r="Q13" s="6" t="inlineStr">
        <is>
          <t>Private Fahrt ohne Entschädigung</t>
        </is>
      </c>
      <c r="R13" s="13">
        <f>IF(OR($K13="",$L13=""),"",IF($L13&gt;=$K13,"OK","Prüfen"))</f>
        <v/>
      </c>
    </row>
    <row r="14">
      <c r="A14" s="4" t="n"/>
      <c r="B14" s="30" t="n"/>
      <c r="C14" s="6" t="n"/>
      <c r="D14" s="6" t="n"/>
      <c r="E14" s="4" t="n"/>
      <c r="F14" s="6" t="n"/>
      <c r="G14" s="6" t="n"/>
      <c r="H14" s="4" t="n"/>
      <c r="I14" s="6" t="n"/>
      <c r="J14" s="4" t="n"/>
      <c r="K14" s="31" t="n"/>
      <c r="L14" s="31" t="n"/>
      <c r="M14" s="32">
        <f>IF(OR($J14="",$K14="",$L14=""),"",IF($J14="Geschäftlich",MAX(0,$L14-$K14),0))</f>
        <v/>
      </c>
      <c r="N14" s="33">
        <f>IF($J14="","",IFERROR(VLOOKUP($J14,'Parameter'!$A$4:$B$5,2,FALSE),""))</f>
        <v/>
      </c>
      <c r="O14" s="33">
        <f>IF(OR($M14="",$N14=""),"",$M14*$N14)</f>
        <v/>
      </c>
      <c r="P14" s="4" t="n"/>
      <c r="Q14" s="6" t="n"/>
      <c r="R14" s="10">
        <f>IF(OR($K14="",$L14=""),"",IF($L14&gt;=$K14,"OK","Prüfen"))</f>
        <v/>
      </c>
    </row>
    <row r="15">
      <c r="A15" s="4" t="n"/>
      <c r="B15" s="30" t="n"/>
      <c r="C15" s="6" t="n"/>
      <c r="D15" s="6" t="n"/>
      <c r="E15" s="4" t="n"/>
      <c r="F15" s="6" t="n"/>
      <c r="G15" s="6" t="n"/>
      <c r="H15" s="4" t="n"/>
      <c r="I15" s="6" t="n"/>
      <c r="J15" s="4" t="n"/>
      <c r="K15" s="31" t="n"/>
      <c r="L15" s="31" t="n"/>
      <c r="M15" s="34">
        <f>IF(OR($J15="",$K15="",$L15=""),"",IF($J15="Geschäftlich",MAX(0,$L15-$K15),0))</f>
        <v/>
      </c>
      <c r="N15" s="35">
        <f>IF($J15="","",IFERROR(VLOOKUP($J15,'Parameter'!$A$4:$B$5,2,FALSE),""))</f>
        <v/>
      </c>
      <c r="O15" s="35">
        <f>IF(OR($M15="",$N15=""),"",$M15*$N15)</f>
        <v/>
      </c>
      <c r="P15" s="4" t="n"/>
      <c r="Q15" s="6" t="n"/>
      <c r="R15" s="13">
        <f>IF(OR($K15="",$L15=""),"",IF($L15&gt;=$K15,"OK","Prüfen"))</f>
        <v/>
      </c>
    </row>
    <row r="16">
      <c r="A16" s="4" t="n"/>
      <c r="B16" s="30" t="n"/>
      <c r="C16" s="6" t="n"/>
      <c r="D16" s="6" t="n"/>
      <c r="E16" s="4" t="n"/>
      <c r="F16" s="6" t="n"/>
      <c r="G16" s="6" t="n"/>
      <c r="H16" s="4" t="n"/>
      <c r="I16" s="6" t="n"/>
      <c r="J16" s="4" t="n"/>
      <c r="K16" s="31" t="n"/>
      <c r="L16" s="31" t="n"/>
      <c r="M16" s="32">
        <f>IF(OR($J16="",$K16="",$L16=""),"",IF($J16="Geschäftlich",MAX(0,$L16-$K16),0))</f>
        <v/>
      </c>
      <c r="N16" s="33">
        <f>IF($J16="","",IFERROR(VLOOKUP($J16,'Parameter'!$A$4:$B$5,2,FALSE),""))</f>
        <v/>
      </c>
      <c r="O16" s="33">
        <f>IF(OR($M16="",$N16=""),"",$M16*$N16)</f>
        <v/>
      </c>
      <c r="P16" s="4" t="n"/>
      <c r="Q16" s="6" t="n"/>
      <c r="R16" s="10">
        <f>IF(OR($K16="",$L16=""),"",IF($L16&gt;=$K16,"OK","Prüfen"))</f>
        <v/>
      </c>
    </row>
    <row r="17">
      <c r="A17" s="4" t="n"/>
      <c r="B17" s="30" t="n"/>
      <c r="C17" s="6" t="n"/>
      <c r="D17" s="6" t="n"/>
      <c r="E17" s="4" t="n"/>
      <c r="F17" s="6" t="n"/>
      <c r="G17" s="6" t="n"/>
      <c r="H17" s="4" t="n"/>
      <c r="I17" s="6" t="n"/>
      <c r="J17" s="4" t="n"/>
      <c r="K17" s="31" t="n"/>
      <c r="L17" s="31" t="n"/>
      <c r="M17" s="34">
        <f>IF(OR($J17="",$K17="",$L17=""),"",IF($J17="Geschäftlich",MAX(0,$L17-$K17),0))</f>
        <v/>
      </c>
      <c r="N17" s="35">
        <f>IF($J17="","",IFERROR(VLOOKUP($J17,'Parameter'!$A$4:$B$5,2,FALSE),""))</f>
        <v/>
      </c>
      <c r="O17" s="35">
        <f>IF(OR($M17="",$N17=""),"",$M17*$N17)</f>
        <v/>
      </c>
      <c r="P17" s="4" t="n"/>
      <c r="Q17" s="6" t="n"/>
      <c r="R17" s="13">
        <f>IF(OR($K17="",$L17=""),"",IF($L17&gt;=$K17,"OK","Prüfen"))</f>
        <v/>
      </c>
    </row>
    <row r="18">
      <c r="A18" s="4" t="n"/>
      <c r="B18" s="30" t="n"/>
      <c r="C18" s="6" t="n"/>
      <c r="D18" s="6" t="n"/>
      <c r="E18" s="4" t="n"/>
      <c r="F18" s="6" t="n"/>
      <c r="G18" s="6" t="n"/>
      <c r="H18" s="4" t="n"/>
      <c r="I18" s="6" t="n"/>
      <c r="J18" s="4" t="n"/>
      <c r="K18" s="31" t="n"/>
      <c r="L18" s="31" t="n"/>
      <c r="M18" s="32">
        <f>IF(OR($J18="",$K18="",$L18=""),"",IF($J18="Geschäftlich",MAX(0,$L18-$K18),0))</f>
        <v/>
      </c>
      <c r="N18" s="33">
        <f>IF($J18="","",IFERROR(VLOOKUP($J18,'Parameter'!$A$4:$B$5,2,FALSE),""))</f>
        <v/>
      </c>
      <c r="O18" s="33">
        <f>IF(OR($M18="",$N18=""),"",$M18*$N18)</f>
        <v/>
      </c>
      <c r="P18" s="4" t="n"/>
      <c r="Q18" s="6" t="n"/>
      <c r="R18" s="10">
        <f>IF(OR($K18="",$L18=""),"",IF($L18&gt;=$K18,"OK","Prüfen"))</f>
        <v/>
      </c>
    </row>
    <row r="19">
      <c r="A19" s="4" t="n"/>
      <c r="B19" s="30" t="n"/>
      <c r="C19" s="6" t="n"/>
      <c r="D19" s="6" t="n"/>
      <c r="E19" s="4" t="n"/>
      <c r="F19" s="6" t="n"/>
      <c r="G19" s="6" t="n"/>
      <c r="H19" s="4" t="n"/>
      <c r="I19" s="6" t="n"/>
      <c r="J19" s="4" t="n"/>
      <c r="K19" s="31" t="n"/>
      <c r="L19" s="31" t="n"/>
      <c r="M19" s="34">
        <f>IF(OR($J19="",$K19="",$L19=""),"",IF($J19="Geschäftlich",MAX(0,$L19-$K19),0))</f>
        <v/>
      </c>
      <c r="N19" s="35">
        <f>IF($J19="","",IFERROR(VLOOKUP($J19,'Parameter'!$A$4:$B$5,2,FALSE),""))</f>
        <v/>
      </c>
      <c r="O19" s="35">
        <f>IF(OR($M19="",$N19=""),"",$M19*$N19)</f>
        <v/>
      </c>
      <c r="P19" s="4" t="n"/>
      <c r="Q19" s="6" t="n"/>
      <c r="R19" s="13">
        <f>IF(OR($K19="",$L19=""),"",IF($L19&gt;=$K19,"OK","Prüfen"))</f>
        <v/>
      </c>
    </row>
    <row r="20">
      <c r="A20" s="4" t="n"/>
      <c r="B20" s="30" t="n"/>
      <c r="C20" s="6" t="n"/>
      <c r="D20" s="6" t="n"/>
      <c r="E20" s="4" t="n"/>
      <c r="F20" s="6" t="n"/>
      <c r="G20" s="6" t="n"/>
      <c r="H20" s="4" t="n"/>
      <c r="I20" s="6" t="n"/>
      <c r="J20" s="4" t="n"/>
      <c r="K20" s="31" t="n"/>
      <c r="L20" s="31" t="n"/>
      <c r="M20" s="32">
        <f>IF(OR($J20="",$K20="",$L20=""),"",IF($J20="Geschäftlich",MAX(0,$L20-$K20),0))</f>
        <v/>
      </c>
      <c r="N20" s="33">
        <f>IF($J20="","",IFERROR(VLOOKUP($J20,'Parameter'!$A$4:$B$5,2,FALSE),""))</f>
        <v/>
      </c>
      <c r="O20" s="33">
        <f>IF(OR($M20="",$N20=""),"",$M20*$N20)</f>
        <v/>
      </c>
      <c r="P20" s="4" t="n"/>
      <c r="Q20" s="6" t="n"/>
      <c r="R20" s="10">
        <f>IF(OR($K20="",$L20=""),"",IF($L20&gt;=$K20,"OK","Prüfen"))</f>
        <v/>
      </c>
    </row>
    <row r="21">
      <c r="A21" s="4" t="n"/>
      <c r="B21" s="30" t="n"/>
      <c r="C21" s="6" t="n"/>
      <c r="D21" s="6" t="n"/>
      <c r="E21" s="4" t="n"/>
      <c r="F21" s="6" t="n"/>
      <c r="G21" s="6" t="n"/>
      <c r="H21" s="4" t="n"/>
      <c r="I21" s="6" t="n"/>
      <c r="J21" s="4" t="n"/>
      <c r="K21" s="31" t="n"/>
      <c r="L21" s="31" t="n"/>
      <c r="M21" s="34">
        <f>IF(OR($J21="",$K21="",$L21=""),"",IF($J21="Geschäftlich",MAX(0,$L21-$K21),0))</f>
        <v/>
      </c>
      <c r="N21" s="35">
        <f>IF($J21="","",IFERROR(VLOOKUP($J21,'Parameter'!$A$4:$B$5,2,FALSE),""))</f>
        <v/>
      </c>
      <c r="O21" s="35">
        <f>IF(OR($M21="",$N21=""),"",$M21*$N21)</f>
        <v/>
      </c>
      <c r="P21" s="4" t="n"/>
      <c r="Q21" s="6" t="n"/>
      <c r="R21" s="13">
        <f>IF(OR($K21="",$L21=""),"",IF($L21&gt;=$K21,"OK","Prüfen"))</f>
        <v/>
      </c>
    </row>
    <row r="22">
      <c r="A22" s="4" t="n"/>
      <c r="B22" s="30" t="n"/>
      <c r="C22" s="6" t="n"/>
      <c r="D22" s="6" t="n"/>
      <c r="E22" s="4" t="n"/>
      <c r="F22" s="6" t="n"/>
      <c r="G22" s="6" t="n"/>
      <c r="H22" s="4" t="n"/>
      <c r="I22" s="6" t="n"/>
      <c r="J22" s="4" t="n"/>
      <c r="K22" s="31" t="n"/>
      <c r="L22" s="31" t="n"/>
      <c r="M22" s="32">
        <f>IF(OR($J22="",$K22="",$L22=""),"",IF($J22="Geschäftlich",MAX(0,$L22-$K22),0))</f>
        <v/>
      </c>
      <c r="N22" s="33">
        <f>IF($J22="","",IFERROR(VLOOKUP($J22,'Parameter'!$A$4:$B$5,2,FALSE),""))</f>
        <v/>
      </c>
      <c r="O22" s="33">
        <f>IF(OR($M22="",$N22=""),"",$M22*$N22)</f>
        <v/>
      </c>
      <c r="P22" s="4" t="n"/>
      <c r="Q22" s="6" t="n"/>
      <c r="R22" s="10">
        <f>IF(OR($K22="",$L22=""),"",IF($L22&gt;=$K22,"OK","Prüfen"))</f>
        <v/>
      </c>
    </row>
    <row r="23">
      <c r="A23" s="4" t="n"/>
      <c r="B23" s="30" t="n"/>
      <c r="C23" s="6" t="n"/>
      <c r="D23" s="6" t="n"/>
      <c r="E23" s="4" t="n"/>
      <c r="F23" s="6" t="n"/>
      <c r="G23" s="6" t="n"/>
      <c r="H23" s="4" t="n"/>
      <c r="I23" s="6" t="n"/>
      <c r="J23" s="4" t="n"/>
      <c r="K23" s="31" t="n"/>
      <c r="L23" s="31" t="n"/>
      <c r="M23" s="34">
        <f>IF(OR($J23="",$K23="",$L23=""),"",IF($J23="Geschäftlich",MAX(0,$L23-$K23),0))</f>
        <v/>
      </c>
      <c r="N23" s="35">
        <f>IF($J23="","",IFERROR(VLOOKUP($J23,'Parameter'!$A$4:$B$5,2,FALSE),""))</f>
        <v/>
      </c>
      <c r="O23" s="35">
        <f>IF(OR($M23="",$N23=""),"",$M23*$N23)</f>
        <v/>
      </c>
      <c r="P23" s="4" t="n"/>
      <c r="Q23" s="6" t="n"/>
      <c r="R23" s="13">
        <f>IF(OR($K23="",$L23=""),"",IF($L23&gt;=$K23,"OK","Prüfen"))</f>
        <v/>
      </c>
    </row>
    <row r="24">
      <c r="A24" s="4" t="n"/>
      <c r="B24" s="30" t="n"/>
      <c r="C24" s="6" t="n"/>
      <c r="D24" s="6" t="n"/>
      <c r="E24" s="4" t="n"/>
      <c r="F24" s="6" t="n"/>
      <c r="G24" s="6" t="n"/>
      <c r="H24" s="4" t="n"/>
      <c r="I24" s="6" t="n"/>
      <c r="J24" s="4" t="n"/>
      <c r="K24" s="31" t="n"/>
      <c r="L24" s="31" t="n"/>
      <c r="M24" s="32">
        <f>IF(OR($J24="",$K24="",$L24=""),"",IF($J24="Geschäftlich",MAX(0,$L24-$K24),0))</f>
        <v/>
      </c>
      <c r="N24" s="33">
        <f>IF($J24="","",IFERROR(VLOOKUP($J24,'Parameter'!$A$4:$B$5,2,FALSE),""))</f>
        <v/>
      </c>
      <c r="O24" s="33">
        <f>IF(OR($M24="",$N24=""),"",$M24*$N24)</f>
        <v/>
      </c>
      <c r="P24" s="4" t="n"/>
      <c r="Q24" s="6" t="n"/>
      <c r="R24" s="10">
        <f>IF(OR($K24="",$L24=""),"",IF($L24&gt;=$K24,"OK","Prüfen"))</f>
        <v/>
      </c>
    </row>
    <row r="25">
      <c r="A25" s="4" t="n"/>
      <c r="B25" s="30" t="n"/>
      <c r="C25" s="6" t="n"/>
      <c r="D25" s="6" t="n"/>
      <c r="E25" s="4" t="n"/>
      <c r="F25" s="6" t="n"/>
      <c r="G25" s="6" t="n"/>
      <c r="H25" s="4" t="n"/>
      <c r="I25" s="6" t="n"/>
      <c r="J25" s="4" t="n"/>
      <c r="K25" s="31" t="n"/>
      <c r="L25" s="31" t="n"/>
      <c r="M25" s="34">
        <f>IF(OR($J25="",$K25="",$L25=""),"",IF($J25="Geschäftlich",MAX(0,$L25-$K25),0))</f>
        <v/>
      </c>
      <c r="N25" s="35">
        <f>IF($J25="","",IFERROR(VLOOKUP($J25,'Parameter'!$A$4:$B$5,2,FALSE),""))</f>
        <v/>
      </c>
      <c r="O25" s="35">
        <f>IF(OR($M25="",$N25=""),"",$M25*$N25)</f>
        <v/>
      </c>
      <c r="P25" s="4" t="n"/>
      <c r="Q25" s="6" t="n"/>
      <c r="R25" s="13">
        <f>IF(OR($K25="",$L25=""),"",IF($L25&gt;=$K25,"OK","Prüfen"))</f>
        <v/>
      </c>
    </row>
    <row r="26">
      <c r="A26" s="4" t="n"/>
      <c r="B26" s="30" t="n"/>
      <c r="C26" s="6" t="n"/>
      <c r="D26" s="6" t="n"/>
      <c r="E26" s="4" t="n"/>
      <c r="F26" s="6" t="n"/>
      <c r="G26" s="6" t="n"/>
      <c r="H26" s="4" t="n"/>
      <c r="I26" s="6" t="n"/>
      <c r="J26" s="4" t="n"/>
      <c r="K26" s="31" t="n"/>
      <c r="L26" s="31" t="n"/>
      <c r="M26" s="32">
        <f>IF(OR($J26="",$K26="",$L26=""),"",IF($J26="Geschäftlich",MAX(0,$L26-$K26),0))</f>
        <v/>
      </c>
      <c r="N26" s="33">
        <f>IF($J26="","",IFERROR(VLOOKUP($J26,'Parameter'!$A$4:$B$5,2,FALSE),""))</f>
        <v/>
      </c>
      <c r="O26" s="33">
        <f>IF(OR($M26="",$N26=""),"",$M26*$N26)</f>
        <v/>
      </c>
      <c r="P26" s="4" t="n"/>
      <c r="Q26" s="6" t="n"/>
      <c r="R26" s="10">
        <f>IF(OR($K26="",$L26=""),"",IF($L26&gt;=$K26,"OK","Prüfen"))</f>
        <v/>
      </c>
    </row>
    <row r="27">
      <c r="A27" s="4" t="n"/>
      <c r="B27" s="30" t="n"/>
      <c r="C27" s="6" t="n"/>
      <c r="D27" s="6" t="n"/>
      <c r="E27" s="4" t="n"/>
      <c r="F27" s="6" t="n"/>
      <c r="G27" s="6" t="n"/>
      <c r="H27" s="4" t="n"/>
      <c r="I27" s="6" t="n"/>
      <c r="J27" s="4" t="n"/>
      <c r="K27" s="31" t="n"/>
      <c r="L27" s="31" t="n"/>
      <c r="M27" s="34">
        <f>IF(OR($J27="",$K27="",$L27=""),"",IF($J27="Geschäftlich",MAX(0,$L27-$K27),0))</f>
        <v/>
      </c>
      <c r="N27" s="35">
        <f>IF($J27="","",IFERROR(VLOOKUP($J27,'Parameter'!$A$4:$B$5,2,FALSE),""))</f>
        <v/>
      </c>
      <c r="O27" s="35">
        <f>IF(OR($M27="",$N27=""),"",$M27*$N27)</f>
        <v/>
      </c>
      <c r="P27" s="4" t="n"/>
      <c r="Q27" s="6" t="n"/>
      <c r="R27" s="13">
        <f>IF(OR($K27="",$L27=""),"",IF($L27&gt;=$K27,"OK","Prüfen"))</f>
        <v/>
      </c>
    </row>
    <row r="28">
      <c r="A28" s="4" t="n"/>
      <c r="B28" s="30" t="n"/>
      <c r="C28" s="6" t="n"/>
      <c r="D28" s="6" t="n"/>
      <c r="E28" s="4" t="n"/>
      <c r="F28" s="6" t="n"/>
      <c r="G28" s="6" t="n"/>
      <c r="H28" s="4" t="n"/>
      <c r="I28" s="6" t="n"/>
      <c r="J28" s="4" t="n"/>
      <c r="K28" s="31" t="n"/>
      <c r="L28" s="31" t="n"/>
      <c r="M28" s="32">
        <f>IF(OR($J28="",$K28="",$L28=""),"",IF($J28="Geschäftlich",MAX(0,$L28-$K28),0))</f>
        <v/>
      </c>
      <c r="N28" s="33">
        <f>IF($J28="","",IFERROR(VLOOKUP($J28,'Parameter'!$A$4:$B$5,2,FALSE),""))</f>
        <v/>
      </c>
      <c r="O28" s="33">
        <f>IF(OR($M28="",$N28=""),"",$M28*$N28)</f>
        <v/>
      </c>
      <c r="P28" s="4" t="n"/>
      <c r="Q28" s="6" t="n"/>
      <c r="R28" s="10">
        <f>IF(OR($K28="",$L28=""),"",IF($L28&gt;=$K28,"OK","Prüfen"))</f>
        <v/>
      </c>
    </row>
    <row r="29">
      <c r="A29" s="4" t="n"/>
      <c r="B29" s="30" t="n"/>
      <c r="C29" s="6" t="n"/>
      <c r="D29" s="6" t="n"/>
      <c r="E29" s="4" t="n"/>
      <c r="F29" s="6" t="n"/>
      <c r="G29" s="6" t="n"/>
      <c r="H29" s="4" t="n"/>
      <c r="I29" s="6" t="n"/>
      <c r="J29" s="4" t="n"/>
      <c r="K29" s="31" t="n"/>
      <c r="L29" s="31" t="n"/>
      <c r="M29" s="34">
        <f>IF(OR($J29="",$K29="",$L29=""),"",IF($J29="Geschäftlich",MAX(0,$L29-$K29),0))</f>
        <v/>
      </c>
      <c r="N29" s="35">
        <f>IF($J29="","",IFERROR(VLOOKUP($J29,'Parameter'!$A$4:$B$5,2,FALSE),""))</f>
        <v/>
      </c>
      <c r="O29" s="35">
        <f>IF(OR($M29="",$N29=""),"",$M29*$N29)</f>
        <v/>
      </c>
      <c r="P29" s="4" t="n"/>
      <c r="Q29" s="6" t="n"/>
      <c r="R29" s="13">
        <f>IF(OR($K29="",$L29=""),"",IF($L29&gt;=$K29,"OK","Prüfen"))</f>
        <v/>
      </c>
    </row>
    <row r="30">
      <c r="A30" s="4" t="n"/>
      <c r="B30" s="30" t="n"/>
      <c r="C30" s="6" t="n"/>
      <c r="D30" s="6" t="n"/>
      <c r="E30" s="4" t="n"/>
      <c r="F30" s="6" t="n"/>
      <c r="G30" s="6" t="n"/>
      <c r="H30" s="4" t="n"/>
      <c r="I30" s="6" t="n"/>
      <c r="J30" s="4" t="n"/>
      <c r="K30" s="31" t="n"/>
      <c r="L30" s="31" t="n"/>
      <c r="M30" s="32">
        <f>IF(OR($J30="",$K30="",$L30=""),"",IF($J30="Geschäftlich",MAX(0,$L30-$K30),0))</f>
        <v/>
      </c>
      <c r="N30" s="33">
        <f>IF($J30="","",IFERROR(VLOOKUP($J30,'Parameter'!$A$4:$B$5,2,FALSE),""))</f>
        <v/>
      </c>
      <c r="O30" s="33">
        <f>IF(OR($M30="",$N30=""),"",$M30*$N30)</f>
        <v/>
      </c>
      <c r="P30" s="4" t="n"/>
      <c r="Q30" s="6" t="n"/>
      <c r="R30" s="10">
        <f>IF(OR($K30="",$L30=""),"",IF($L30&gt;=$K30,"OK","Prüfen"))</f>
        <v/>
      </c>
    </row>
    <row r="31">
      <c r="A31" s="4" t="n"/>
      <c r="B31" s="30" t="n"/>
      <c r="C31" s="6" t="n"/>
      <c r="D31" s="6" t="n"/>
      <c r="E31" s="4" t="n"/>
      <c r="F31" s="6" t="n"/>
      <c r="G31" s="6" t="n"/>
      <c r="H31" s="4" t="n"/>
      <c r="I31" s="6" t="n"/>
      <c r="J31" s="4" t="n"/>
      <c r="K31" s="31" t="n"/>
      <c r="L31" s="31" t="n"/>
      <c r="M31" s="34">
        <f>IF(OR($J31="",$K31="",$L31=""),"",IF($J31="Geschäftlich",MAX(0,$L31-$K31),0))</f>
        <v/>
      </c>
      <c r="N31" s="35">
        <f>IF($J31="","",IFERROR(VLOOKUP($J31,'Parameter'!$A$4:$B$5,2,FALSE),""))</f>
        <v/>
      </c>
      <c r="O31" s="35">
        <f>IF(OR($M31="",$N31=""),"",$M31*$N31)</f>
        <v/>
      </c>
      <c r="P31" s="4" t="n"/>
      <c r="Q31" s="6" t="n"/>
      <c r="R31" s="13">
        <f>IF(OR($K31="",$L31=""),"",IF($L31&gt;=$K31,"OK","Prüfen"))</f>
        <v/>
      </c>
    </row>
    <row r="32">
      <c r="A32" s="4" t="n"/>
      <c r="B32" s="30" t="n"/>
      <c r="C32" s="6" t="n"/>
      <c r="D32" s="6" t="n"/>
      <c r="E32" s="4" t="n"/>
      <c r="F32" s="6" t="n"/>
      <c r="G32" s="6" t="n"/>
      <c r="H32" s="4" t="n"/>
      <c r="I32" s="6" t="n"/>
      <c r="J32" s="4" t="n"/>
      <c r="K32" s="31" t="n"/>
      <c r="L32" s="31" t="n"/>
      <c r="M32" s="32">
        <f>IF(OR($J32="",$K32="",$L32=""),"",IF($J32="Geschäftlich",MAX(0,$L32-$K32),0))</f>
        <v/>
      </c>
      <c r="N32" s="33">
        <f>IF($J32="","",IFERROR(VLOOKUP($J32,'Parameter'!$A$4:$B$5,2,FALSE),""))</f>
        <v/>
      </c>
      <c r="O32" s="33">
        <f>IF(OR($M32="",$N32=""),"",$M32*$N32)</f>
        <v/>
      </c>
      <c r="P32" s="4" t="n"/>
      <c r="Q32" s="6" t="n"/>
      <c r="R32" s="10">
        <f>IF(OR($K32="",$L32=""),"",IF($L32&gt;=$K32,"OK","Prüfen"))</f>
        <v/>
      </c>
    </row>
    <row r="33">
      <c r="A33" s="4" t="n"/>
      <c r="B33" s="30" t="n"/>
      <c r="C33" s="6" t="n"/>
      <c r="D33" s="6" t="n"/>
      <c r="E33" s="4" t="n"/>
      <c r="F33" s="6" t="n"/>
      <c r="G33" s="6" t="n"/>
      <c r="H33" s="4" t="n"/>
      <c r="I33" s="6" t="n"/>
      <c r="J33" s="4" t="n"/>
      <c r="K33" s="31" t="n"/>
      <c r="L33" s="31" t="n"/>
      <c r="M33" s="34">
        <f>IF(OR($J33="",$K33="",$L33=""),"",IF($J33="Geschäftlich",MAX(0,$L33-$K33),0))</f>
        <v/>
      </c>
      <c r="N33" s="35">
        <f>IF($J33="","",IFERROR(VLOOKUP($J33,'Parameter'!$A$4:$B$5,2,FALSE),""))</f>
        <v/>
      </c>
      <c r="O33" s="35">
        <f>IF(OR($M33="",$N33=""),"",$M33*$N33)</f>
        <v/>
      </c>
      <c r="P33" s="4" t="n"/>
      <c r="Q33" s="6" t="n"/>
      <c r="R33" s="13">
        <f>IF(OR($K33="",$L33=""),"",IF($L33&gt;=$K33,"OK","Prüfen"))</f>
        <v/>
      </c>
    </row>
    <row r="34">
      <c r="A34" s="4" t="n"/>
      <c r="B34" s="30" t="n"/>
      <c r="C34" s="6" t="n"/>
      <c r="D34" s="6" t="n"/>
      <c r="E34" s="4" t="n"/>
      <c r="F34" s="6" t="n"/>
      <c r="G34" s="6" t="n"/>
      <c r="H34" s="4" t="n"/>
      <c r="I34" s="6" t="n"/>
      <c r="J34" s="4" t="n"/>
      <c r="K34" s="31" t="n"/>
      <c r="L34" s="31" t="n"/>
      <c r="M34" s="32">
        <f>IF(OR($J34="",$K34="",$L34=""),"",IF($J34="Geschäftlich",MAX(0,$L34-$K34),0))</f>
        <v/>
      </c>
      <c r="N34" s="33">
        <f>IF($J34="","",IFERROR(VLOOKUP($J34,'Parameter'!$A$4:$B$5,2,FALSE),""))</f>
        <v/>
      </c>
      <c r="O34" s="33">
        <f>IF(OR($M34="",$N34=""),"",$M34*$N34)</f>
        <v/>
      </c>
      <c r="P34" s="4" t="n"/>
      <c r="Q34" s="6" t="n"/>
      <c r="R34" s="10">
        <f>IF(OR($K34="",$L34=""),"",IF($L34&gt;=$K34,"OK","Prüfen"))</f>
        <v/>
      </c>
    </row>
    <row r="35">
      <c r="A35" s="4" t="n"/>
      <c r="B35" s="30" t="n"/>
      <c r="C35" s="6" t="n"/>
      <c r="D35" s="6" t="n"/>
      <c r="E35" s="4" t="n"/>
      <c r="F35" s="6" t="n"/>
      <c r="G35" s="6" t="n"/>
      <c r="H35" s="4" t="n"/>
      <c r="I35" s="6" t="n"/>
      <c r="J35" s="4" t="n"/>
      <c r="K35" s="31" t="n"/>
      <c r="L35" s="31" t="n"/>
      <c r="M35" s="34">
        <f>IF(OR($J35="",$K35="",$L35=""),"",IF($J35="Geschäftlich",MAX(0,$L35-$K35),0))</f>
        <v/>
      </c>
      <c r="N35" s="35">
        <f>IF($J35="","",IFERROR(VLOOKUP($J35,'Parameter'!$A$4:$B$5,2,FALSE),""))</f>
        <v/>
      </c>
      <c r="O35" s="35">
        <f>IF(OR($M35="",$N35=""),"",$M35*$N35)</f>
        <v/>
      </c>
      <c r="P35" s="4" t="n"/>
      <c r="Q35" s="6" t="n"/>
      <c r="R35" s="13">
        <f>IF(OR($K35="",$L35=""),"",IF($L35&gt;=$K35,"OK","Prüfen"))</f>
        <v/>
      </c>
    </row>
    <row r="36">
      <c r="A36" s="4" t="n"/>
      <c r="B36" s="30" t="n"/>
      <c r="C36" s="6" t="n"/>
      <c r="D36" s="6" t="n"/>
      <c r="E36" s="4" t="n"/>
      <c r="F36" s="6" t="n"/>
      <c r="G36" s="6" t="n"/>
      <c r="H36" s="4" t="n"/>
      <c r="I36" s="6" t="n"/>
      <c r="J36" s="4" t="n"/>
      <c r="K36" s="31" t="n"/>
      <c r="L36" s="31" t="n"/>
      <c r="M36" s="32">
        <f>IF(OR($J36="",$K36="",$L36=""),"",IF($J36="Geschäftlich",MAX(0,$L36-$K36),0))</f>
        <v/>
      </c>
      <c r="N36" s="33">
        <f>IF($J36="","",IFERROR(VLOOKUP($J36,'Parameter'!$A$4:$B$5,2,FALSE),""))</f>
        <v/>
      </c>
      <c r="O36" s="33">
        <f>IF(OR($M36="",$N36=""),"",$M36*$N36)</f>
        <v/>
      </c>
      <c r="P36" s="4" t="n"/>
      <c r="Q36" s="6" t="n"/>
      <c r="R36" s="10">
        <f>IF(OR($K36="",$L36=""),"",IF($L36&gt;=$K36,"OK","Prüfen"))</f>
        <v/>
      </c>
    </row>
    <row r="37">
      <c r="A37" s="4" t="n"/>
      <c r="B37" s="30" t="n"/>
      <c r="C37" s="6" t="n"/>
      <c r="D37" s="6" t="n"/>
      <c r="E37" s="4" t="n"/>
      <c r="F37" s="6" t="n"/>
      <c r="G37" s="6" t="n"/>
      <c r="H37" s="4" t="n"/>
      <c r="I37" s="6" t="n"/>
      <c r="J37" s="4" t="n"/>
      <c r="K37" s="31" t="n"/>
      <c r="L37" s="31" t="n"/>
      <c r="M37" s="34">
        <f>IF(OR($J37="",$K37="",$L37=""),"",IF($J37="Geschäftlich",MAX(0,$L37-$K37),0))</f>
        <v/>
      </c>
      <c r="N37" s="35">
        <f>IF($J37="","",IFERROR(VLOOKUP($J37,'Parameter'!$A$4:$B$5,2,FALSE),""))</f>
        <v/>
      </c>
      <c r="O37" s="35">
        <f>IF(OR($M37="",$N37=""),"",$M37*$N37)</f>
        <v/>
      </c>
      <c r="P37" s="4" t="n"/>
      <c r="Q37" s="6" t="n"/>
      <c r="R37" s="13">
        <f>IF(OR($K37="",$L37=""),"",IF($L37&gt;=$K37,"OK","Prüfen"))</f>
        <v/>
      </c>
    </row>
    <row r="38">
      <c r="A38" s="4" t="n"/>
      <c r="B38" s="30" t="n"/>
      <c r="C38" s="6" t="n"/>
      <c r="D38" s="6" t="n"/>
      <c r="E38" s="4" t="n"/>
      <c r="F38" s="6" t="n"/>
      <c r="G38" s="6" t="n"/>
      <c r="H38" s="4" t="n"/>
      <c r="I38" s="6" t="n"/>
      <c r="J38" s="4" t="n"/>
      <c r="K38" s="31" t="n"/>
      <c r="L38" s="31" t="n"/>
      <c r="M38" s="32">
        <f>IF(OR($J38="",$K38="",$L38=""),"",IF($J38="Geschäftlich",MAX(0,$L38-$K38),0))</f>
        <v/>
      </c>
      <c r="N38" s="33">
        <f>IF($J38="","",IFERROR(VLOOKUP($J38,'Parameter'!$A$4:$B$5,2,FALSE),""))</f>
        <v/>
      </c>
      <c r="O38" s="33">
        <f>IF(OR($M38="",$N38=""),"",$M38*$N38)</f>
        <v/>
      </c>
      <c r="P38" s="4" t="n"/>
      <c r="Q38" s="6" t="n"/>
      <c r="R38" s="10">
        <f>IF(OR($K38="",$L38=""),"",IF($L38&gt;=$K38,"OK","Prüfen"))</f>
        <v/>
      </c>
    </row>
    <row r="39">
      <c r="A39" s="4" t="n"/>
      <c r="B39" s="30" t="n"/>
      <c r="C39" s="6" t="n"/>
      <c r="D39" s="6" t="n"/>
      <c r="E39" s="4" t="n"/>
      <c r="F39" s="6" t="n"/>
      <c r="G39" s="6" t="n"/>
      <c r="H39" s="4" t="n"/>
      <c r="I39" s="6" t="n"/>
      <c r="J39" s="4" t="n"/>
      <c r="K39" s="31" t="n"/>
      <c r="L39" s="31" t="n"/>
      <c r="M39" s="34">
        <f>IF(OR($J39="",$K39="",$L39=""),"",IF($J39="Geschäftlich",MAX(0,$L39-$K39),0))</f>
        <v/>
      </c>
      <c r="N39" s="35">
        <f>IF($J39="","",IFERROR(VLOOKUP($J39,'Parameter'!$A$4:$B$5,2,FALSE),""))</f>
        <v/>
      </c>
      <c r="O39" s="35">
        <f>IF(OR($M39="",$N39=""),"",$M39*$N39)</f>
        <v/>
      </c>
      <c r="P39" s="4" t="n"/>
      <c r="Q39" s="6" t="n"/>
      <c r="R39" s="13">
        <f>IF(OR($K39="",$L39=""),"",IF($L39&gt;=$K39,"OK","Prüfen"))</f>
        <v/>
      </c>
    </row>
    <row r="40">
      <c r="A40" s="4" t="n"/>
      <c r="B40" s="30" t="n"/>
      <c r="C40" s="6" t="n"/>
      <c r="D40" s="6" t="n"/>
      <c r="E40" s="4" t="n"/>
      <c r="F40" s="6" t="n"/>
      <c r="G40" s="6" t="n"/>
      <c r="H40" s="4" t="n"/>
      <c r="I40" s="6" t="n"/>
      <c r="J40" s="4" t="n"/>
      <c r="K40" s="31" t="n"/>
      <c r="L40" s="31" t="n"/>
      <c r="M40" s="32">
        <f>IF(OR($J40="",$K40="",$L40=""),"",IF($J40="Geschäftlich",MAX(0,$L40-$K40),0))</f>
        <v/>
      </c>
      <c r="N40" s="33">
        <f>IF($J40="","",IFERROR(VLOOKUP($J40,'Parameter'!$A$4:$B$5,2,FALSE),""))</f>
        <v/>
      </c>
      <c r="O40" s="33">
        <f>IF(OR($M40="",$N40=""),"",$M40*$N40)</f>
        <v/>
      </c>
      <c r="P40" s="4" t="n"/>
      <c r="Q40" s="6" t="n"/>
      <c r="R40" s="10">
        <f>IF(OR($K40="",$L40=""),"",IF($L40&gt;=$K40,"OK","Prüfen"))</f>
        <v/>
      </c>
    </row>
    <row r="41">
      <c r="A41" s="4" t="n"/>
      <c r="B41" s="30" t="n"/>
      <c r="C41" s="6" t="n"/>
      <c r="D41" s="6" t="n"/>
      <c r="E41" s="4" t="n"/>
      <c r="F41" s="6" t="n"/>
      <c r="G41" s="6" t="n"/>
      <c r="H41" s="4" t="n"/>
      <c r="I41" s="6" t="n"/>
      <c r="J41" s="4" t="n"/>
      <c r="K41" s="31" t="n"/>
      <c r="L41" s="31" t="n"/>
      <c r="M41" s="34">
        <f>IF(OR($J41="",$K41="",$L41=""),"",IF($J41="Geschäftlich",MAX(0,$L41-$K41),0))</f>
        <v/>
      </c>
      <c r="N41" s="35">
        <f>IF($J41="","",IFERROR(VLOOKUP($J41,'Parameter'!$A$4:$B$5,2,FALSE),""))</f>
        <v/>
      </c>
      <c r="O41" s="35">
        <f>IF(OR($M41="",$N41=""),"",$M41*$N41)</f>
        <v/>
      </c>
      <c r="P41" s="4" t="n"/>
      <c r="Q41" s="6" t="n"/>
      <c r="R41" s="13">
        <f>IF(OR($K41="",$L41=""),"",IF($L41&gt;=$K41,"OK","Prüfen"))</f>
        <v/>
      </c>
    </row>
    <row r="42">
      <c r="A42" s="4" t="n"/>
      <c r="B42" s="30" t="n"/>
      <c r="C42" s="6" t="n"/>
      <c r="D42" s="6" t="n"/>
      <c r="E42" s="4" t="n"/>
      <c r="F42" s="6" t="n"/>
      <c r="G42" s="6" t="n"/>
      <c r="H42" s="4" t="n"/>
      <c r="I42" s="6" t="n"/>
      <c r="J42" s="4" t="n"/>
      <c r="K42" s="31" t="n"/>
      <c r="L42" s="31" t="n"/>
      <c r="M42" s="32">
        <f>IF(OR($J42="",$K42="",$L42=""),"",IF($J42="Geschäftlich",MAX(0,$L42-$K42),0))</f>
        <v/>
      </c>
      <c r="N42" s="33">
        <f>IF($J42="","",IFERROR(VLOOKUP($J42,'Parameter'!$A$4:$B$5,2,FALSE),""))</f>
        <v/>
      </c>
      <c r="O42" s="33">
        <f>IF(OR($M42="",$N42=""),"",$M42*$N42)</f>
        <v/>
      </c>
      <c r="P42" s="4" t="n"/>
      <c r="Q42" s="6" t="n"/>
      <c r="R42" s="10">
        <f>IF(OR($K42="",$L42=""),"",IF($L42&gt;=$K42,"OK","Prüfen"))</f>
        <v/>
      </c>
    </row>
    <row r="43">
      <c r="A43" s="4" t="n"/>
      <c r="B43" s="30" t="n"/>
      <c r="C43" s="6" t="n"/>
      <c r="D43" s="6" t="n"/>
      <c r="E43" s="4" t="n"/>
      <c r="F43" s="6" t="n"/>
      <c r="G43" s="6" t="n"/>
      <c r="H43" s="4" t="n"/>
      <c r="I43" s="6" t="n"/>
      <c r="J43" s="4" t="n"/>
      <c r="K43" s="31" t="n"/>
      <c r="L43" s="31" t="n"/>
      <c r="M43" s="34">
        <f>IF(OR($J43="",$K43="",$L43=""),"",IF($J43="Geschäftlich",MAX(0,$L43-$K43),0))</f>
        <v/>
      </c>
      <c r="N43" s="35">
        <f>IF($J43="","",IFERROR(VLOOKUP($J43,'Parameter'!$A$4:$B$5,2,FALSE),""))</f>
        <v/>
      </c>
      <c r="O43" s="35">
        <f>IF(OR($M43="",$N43=""),"",$M43*$N43)</f>
        <v/>
      </c>
      <c r="P43" s="4" t="n"/>
      <c r="Q43" s="6" t="n"/>
      <c r="R43" s="13">
        <f>IF(OR($K43="",$L43=""),"",IF($L43&gt;=$K43,"OK","Prüfen"))</f>
        <v/>
      </c>
    </row>
    <row r="44">
      <c r="A44" s="4" t="n"/>
      <c r="B44" s="30" t="n"/>
      <c r="C44" s="6" t="n"/>
      <c r="D44" s="6" t="n"/>
      <c r="E44" s="4" t="n"/>
      <c r="F44" s="6" t="n"/>
      <c r="G44" s="6" t="n"/>
      <c r="H44" s="4" t="n"/>
      <c r="I44" s="6" t="n"/>
      <c r="J44" s="4" t="n"/>
      <c r="K44" s="31" t="n"/>
      <c r="L44" s="31" t="n"/>
      <c r="M44" s="32">
        <f>IF(OR($J44="",$K44="",$L44=""),"",IF($J44="Geschäftlich",MAX(0,$L44-$K44),0))</f>
        <v/>
      </c>
      <c r="N44" s="33">
        <f>IF($J44="","",IFERROR(VLOOKUP($J44,'Parameter'!$A$4:$B$5,2,FALSE),""))</f>
        <v/>
      </c>
      <c r="O44" s="33">
        <f>IF(OR($M44="",$N44=""),"",$M44*$N44)</f>
        <v/>
      </c>
      <c r="P44" s="4" t="n"/>
      <c r="Q44" s="6" t="n"/>
      <c r="R44" s="10">
        <f>IF(OR($K44="",$L44=""),"",IF($L44&gt;=$K44,"OK","Prüfen"))</f>
        <v/>
      </c>
    </row>
    <row r="45">
      <c r="A45" s="4" t="n"/>
      <c r="B45" s="30" t="n"/>
      <c r="C45" s="6" t="n"/>
      <c r="D45" s="6" t="n"/>
      <c r="E45" s="4" t="n"/>
      <c r="F45" s="6" t="n"/>
      <c r="G45" s="6" t="n"/>
      <c r="H45" s="4" t="n"/>
      <c r="I45" s="6" t="n"/>
      <c r="J45" s="4" t="n"/>
      <c r="K45" s="31" t="n"/>
      <c r="L45" s="31" t="n"/>
      <c r="M45" s="34">
        <f>IF(OR($J45="",$K45="",$L45=""),"",IF($J45="Geschäftlich",MAX(0,$L45-$K45),0))</f>
        <v/>
      </c>
      <c r="N45" s="35">
        <f>IF($J45="","",IFERROR(VLOOKUP($J45,'Parameter'!$A$4:$B$5,2,FALSE),""))</f>
        <v/>
      </c>
      <c r="O45" s="35">
        <f>IF(OR($M45="",$N45=""),"",$M45*$N45)</f>
        <v/>
      </c>
      <c r="P45" s="4" t="n"/>
      <c r="Q45" s="6" t="n"/>
      <c r="R45" s="13">
        <f>IF(OR($K45="",$L45=""),"",IF($L45&gt;=$K45,"OK","Prüfen"))</f>
        <v/>
      </c>
    </row>
    <row r="46">
      <c r="A46" s="4" t="n"/>
      <c r="B46" s="30" t="n"/>
      <c r="C46" s="6" t="n"/>
      <c r="D46" s="6" t="n"/>
      <c r="E46" s="4" t="n"/>
      <c r="F46" s="6" t="n"/>
      <c r="G46" s="6" t="n"/>
      <c r="H46" s="4" t="n"/>
      <c r="I46" s="6" t="n"/>
      <c r="J46" s="4" t="n"/>
      <c r="K46" s="31" t="n"/>
      <c r="L46" s="31" t="n"/>
      <c r="M46" s="32">
        <f>IF(OR($J46="",$K46="",$L46=""),"",IF($J46="Geschäftlich",MAX(0,$L46-$K46),0))</f>
        <v/>
      </c>
      <c r="N46" s="33">
        <f>IF($J46="","",IFERROR(VLOOKUP($J46,'Parameter'!$A$4:$B$5,2,FALSE),""))</f>
        <v/>
      </c>
      <c r="O46" s="33">
        <f>IF(OR($M46="",$N46=""),"",$M46*$N46)</f>
        <v/>
      </c>
      <c r="P46" s="4" t="n"/>
      <c r="Q46" s="6" t="n"/>
      <c r="R46" s="10">
        <f>IF(OR($K46="",$L46=""),"",IF($L46&gt;=$K46,"OK","Prüfen"))</f>
        <v/>
      </c>
    </row>
    <row r="47">
      <c r="A47" s="4" t="n"/>
      <c r="B47" s="30" t="n"/>
      <c r="C47" s="6" t="n"/>
      <c r="D47" s="6" t="n"/>
      <c r="E47" s="4" t="n"/>
      <c r="F47" s="6" t="n"/>
      <c r="G47" s="6" t="n"/>
      <c r="H47" s="4" t="n"/>
      <c r="I47" s="6" t="n"/>
      <c r="J47" s="4" t="n"/>
      <c r="K47" s="31" t="n"/>
      <c r="L47" s="31" t="n"/>
      <c r="M47" s="34">
        <f>IF(OR($J47="",$K47="",$L47=""),"",IF($J47="Geschäftlich",MAX(0,$L47-$K47),0))</f>
        <v/>
      </c>
      <c r="N47" s="35">
        <f>IF($J47="","",IFERROR(VLOOKUP($J47,'Parameter'!$A$4:$B$5,2,FALSE),""))</f>
        <v/>
      </c>
      <c r="O47" s="35">
        <f>IF(OR($M47="",$N47=""),"",$M47*$N47)</f>
        <v/>
      </c>
      <c r="P47" s="4" t="n"/>
      <c r="Q47" s="6" t="n"/>
      <c r="R47" s="13">
        <f>IF(OR($K47="",$L47=""),"",IF($L47&gt;=$K47,"OK","Prüfen"))</f>
        <v/>
      </c>
    </row>
    <row r="48">
      <c r="A48" s="4" t="n"/>
      <c r="B48" s="30" t="n"/>
      <c r="C48" s="6" t="n"/>
      <c r="D48" s="6" t="n"/>
      <c r="E48" s="4" t="n"/>
      <c r="F48" s="6" t="n"/>
      <c r="G48" s="6" t="n"/>
      <c r="H48" s="4" t="n"/>
      <c r="I48" s="6" t="n"/>
      <c r="J48" s="4" t="n"/>
      <c r="K48" s="31" t="n"/>
      <c r="L48" s="31" t="n"/>
      <c r="M48" s="32">
        <f>IF(OR($J48="",$K48="",$L48=""),"",IF($J48="Geschäftlich",MAX(0,$L48-$K48),0))</f>
        <v/>
      </c>
      <c r="N48" s="33">
        <f>IF($J48="","",IFERROR(VLOOKUP($J48,'Parameter'!$A$4:$B$5,2,FALSE),""))</f>
        <v/>
      </c>
      <c r="O48" s="33">
        <f>IF(OR($M48="",$N48=""),"",$M48*$N48)</f>
        <v/>
      </c>
      <c r="P48" s="4" t="n"/>
      <c r="Q48" s="6" t="n"/>
      <c r="R48" s="10">
        <f>IF(OR($K48="",$L48=""),"",IF($L48&gt;=$K48,"OK","Prüfen"))</f>
        <v/>
      </c>
    </row>
    <row r="49">
      <c r="A49" s="4" t="n"/>
      <c r="B49" s="30" t="n"/>
      <c r="C49" s="6" t="n"/>
      <c r="D49" s="6" t="n"/>
      <c r="E49" s="4" t="n"/>
      <c r="F49" s="6" t="n"/>
      <c r="G49" s="6" t="n"/>
      <c r="H49" s="4" t="n"/>
      <c r="I49" s="6" t="n"/>
      <c r="J49" s="4" t="n"/>
      <c r="K49" s="31" t="n"/>
      <c r="L49" s="31" t="n"/>
      <c r="M49" s="34">
        <f>IF(OR($J49="",$K49="",$L49=""),"",IF($J49="Geschäftlich",MAX(0,$L49-$K49),0))</f>
        <v/>
      </c>
      <c r="N49" s="35">
        <f>IF($J49="","",IFERROR(VLOOKUP($J49,'Parameter'!$A$4:$B$5,2,FALSE),""))</f>
        <v/>
      </c>
      <c r="O49" s="35">
        <f>IF(OR($M49="",$N49=""),"",$M49*$N49)</f>
        <v/>
      </c>
      <c r="P49" s="4" t="n"/>
      <c r="Q49" s="6" t="n"/>
      <c r="R49" s="13">
        <f>IF(OR($K49="",$L49=""),"",IF($L49&gt;=$K49,"OK","Prüfen"))</f>
        <v/>
      </c>
    </row>
    <row r="50">
      <c r="A50" s="4" t="n"/>
      <c r="B50" s="30" t="n"/>
      <c r="C50" s="6" t="n"/>
      <c r="D50" s="6" t="n"/>
      <c r="E50" s="4" t="n"/>
      <c r="F50" s="6" t="n"/>
      <c r="G50" s="6" t="n"/>
      <c r="H50" s="4" t="n"/>
      <c r="I50" s="6" t="n"/>
      <c r="J50" s="4" t="n"/>
      <c r="K50" s="31" t="n"/>
      <c r="L50" s="31" t="n"/>
      <c r="M50" s="32">
        <f>IF(OR($J50="",$K50="",$L50=""),"",IF($J50="Geschäftlich",MAX(0,$L50-$K50),0))</f>
        <v/>
      </c>
      <c r="N50" s="33">
        <f>IF($J50="","",IFERROR(VLOOKUP($J50,'Parameter'!$A$4:$B$5,2,FALSE),""))</f>
        <v/>
      </c>
      <c r="O50" s="33">
        <f>IF(OR($M50="",$N50=""),"",$M50*$N50)</f>
        <v/>
      </c>
      <c r="P50" s="4" t="n"/>
      <c r="Q50" s="6" t="n"/>
      <c r="R50" s="10">
        <f>IF(OR($K50="",$L50=""),"",IF($L50&gt;=$K50,"OK","Prüfen"))</f>
        <v/>
      </c>
    </row>
    <row r="51">
      <c r="A51" s="4" t="n"/>
      <c r="B51" s="30" t="n"/>
      <c r="C51" s="6" t="n"/>
      <c r="D51" s="6" t="n"/>
      <c r="E51" s="4" t="n"/>
      <c r="F51" s="6" t="n"/>
      <c r="G51" s="6" t="n"/>
      <c r="H51" s="4" t="n"/>
      <c r="I51" s="6" t="n"/>
      <c r="J51" s="4" t="n"/>
      <c r="K51" s="31" t="n"/>
      <c r="L51" s="31" t="n"/>
      <c r="M51" s="34">
        <f>IF(OR($J51="",$K51="",$L51=""),"",IF($J51="Geschäftlich",MAX(0,$L51-$K51),0))</f>
        <v/>
      </c>
      <c r="N51" s="35">
        <f>IF($J51="","",IFERROR(VLOOKUP($J51,'Parameter'!$A$4:$B$5,2,FALSE),""))</f>
        <v/>
      </c>
      <c r="O51" s="35">
        <f>IF(OR($M51="",$N51=""),"",$M51*$N51)</f>
        <v/>
      </c>
      <c r="P51" s="4" t="n"/>
      <c r="Q51" s="6" t="n"/>
      <c r="R51" s="13">
        <f>IF(OR($K51="",$L51=""),"",IF($L51&gt;=$K51,"OK","Prüfen"))</f>
        <v/>
      </c>
    </row>
    <row r="52">
      <c r="A52" s="4" t="n"/>
      <c r="B52" s="30" t="n"/>
      <c r="C52" s="6" t="n"/>
      <c r="D52" s="6" t="n"/>
      <c r="E52" s="4" t="n"/>
      <c r="F52" s="6" t="n"/>
      <c r="G52" s="6" t="n"/>
      <c r="H52" s="4" t="n"/>
      <c r="I52" s="6" t="n"/>
      <c r="J52" s="4" t="n"/>
      <c r="K52" s="31" t="n"/>
      <c r="L52" s="31" t="n"/>
      <c r="M52" s="32">
        <f>IF(OR($J52="",$K52="",$L52=""),"",IF($J52="Geschäftlich",MAX(0,$L52-$K52),0))</f>
        <v/>
      </c>
      <c r="N52" s="33">
        <f>IF($J52="","",IFERROR(VLOOKUP($J52,'Parameter'!$A$4:$B$5,2,FALSE),""))</f>
        <v/>
      </c>
      <c r="O52" s="33">
        <f>IF(OR($M52="",$N52=""),"",$M52*$N52)</f>
        <v/>
      </c>
      <c r="P52" s="4" t="n"/>
      <c r="Q52" s="6" t="n"/>
      <c r="R52" s="10">
        <f>IF(OR($K52="",$L52=""),"",IF($L52&gt;=$K52,"OK","Prüfen"))</f>
        <v/>
      </c>
    </row>
    <row r="53">
      <c r="A53" s="4" t="n"/>
      <c r="B53" s="30" t="n"/>
      <c r="C53" s="6" t="n"/>
      <c r="D53" s="6" t="n"/>
      <c r="E53" s="4" t="n"/>
      <c r="F53" s="6" t="n"/>
      <c r="G53" s="6" t="n"/>
      <c r="H53" s="4" t="n"/>
      <c r="I53" s="6" t="n"/>
      <c r="J53" s="4" t="n"/>
      <c r="K53" s="31" t="n"/>
      <c r="L53" s="31" t="n"/>
      <c r="M53" s="34">
        <f>IF(OR($J53="",$K53="",$L53=""),"",IF($J53="Geschäftlich",MAX(0,$L53-$K53),0))</f>
        <v/>
      </c>
      <c r="N53" s="35">
        <f>IF($J53="","",IFERROR(VLOOKUP($J53,'Parameter'!$A$4:$B$5,2,FALSE),""))</f>
        <v/>
      </c>
      <c r="O53" s="35">
        <f>IF(OR($M53="",$N53=""),"",$M53*$N53)</f>
        <v/>
      </c>
      <c r="P53" s="4" t="n"/>
      <c r="Q53" s="6" t="n"/>
      <c r="R53" s="13">
        <f>IF(OR($K53="",$L53=""),"",IF($L53&gt;=$K53,"OK","Prüfen"))</f>
        <v/>
      </c>
    </row>
    <row r="54">
      <c r="A54" s="4" t="n"/>
      <c r="B54" s="30" t="n"/>
      <c r="C54" s="6" t="n"/>
      <c r="D54" s="6" t="n"/>
      <c r="E54" s="4" t="n"/>
      <c r="F54" s="6" t="n"/>
      <c r="G54" s="6" t="n"/>
      <c r="H54" s="4" t="n"/>
      <c r="I54" s="6" t="n"/>
      <c r="J54" s="4" t="n"/>
      <c r="K54" s="31" t="n"/>
      <c r="L54" s="31" t="n"/>
      <c r="M54" s="32">
        <f>IF(OR($J54="",$K54="",$L54=""),"",IF($J54="Geschäftlich",MAX(0,$L54-$K54),0))</f>
        <v/>
      </c>
      <c r="N54" s="33">
        <f>IF($J54="","",IFERROR(VLOOKUP($J54,'Parameter'!$A$4:$B$5,2,FALSE),""))</f>
        <v/>
      </c>
      <c r="O54" s="33">
        <f>IF(OR($M54="",$N54=""),"",$M54*$N54)</f>
        <v/>
      </c>
      <c r="P54" s="4" t="n"/>
      <c r="Q54" s="6" t="n"/>
      <c r="R54" s="10">
        <f>IF(OR($K54="",$L54=""),"",IF($L54&gt;=$K54,"OK","Prüfen"))</f>
        <v/>
      </c>
    </row>
    <row r="55">
      <c r="A55" s="4" t="n"/>
      <c r="B55" s="30" t="n"/>
      <c r="C55" s="6" t="n"/>
      <c r="D55" s="6" t="n"/>
      <c r="E55" s="4" t="n"/>
      <c r="F55" s="6" t="n"/>
      <c r="G55" s="6" t="n"/>
      <c r="H55" s="4" t="n"/>
      <c r="I55" s="6" t="n"/>
      <c r="J55" s="4" t="n"/>
      <c r="K55" s="31" t="n"/>
      <c r="L55" s="31" t="n"/>
      <c r="M55" s="34">
        <f>IF(OR($J55="",$K55="",$L55=""),"",IF($J55="Geschäftlich",MAX(0,$L55-$K55),0))</f>
        <v/>
      </c>
      <c r="N55" s="35">
        <f>IF($J55="","",IFERROR(VLOOKUP($J55,'Parameter'!$A$4:$B$5,2,FALSE),""))</f>
        <v/>
      </c>
      <c r="O55" s="35">
        <f>IF(OR($M55="",$N55=""),"",$M55*$N55)</f>
        <v/>
      </c>
      <c r="P55" s="4" t="n"/>
      <c r="Q55" s="6" t="n"/>
      <c r="R55" s="13">
        <f>IF(OR($K55="",$L55=""),"",IF($L55&gt;=$K55,"OK","Prüfen"))</f>
        <v/>
      </c>
    </row>
    <row r="56">
      <c r="A56" s="4" t="n"/>
      <c r="B56" s="30" t="n"/>
      <c r="C56" s="6" t="n"/>
      <c r="D56" s="6" t="n"/>
      <c r="E56" s="4" t="n"/>
      <c r="F56" s="6" t="n"/>
      <c r="G56" s="6" t="n"/>
      <c r="H56" s="4" t="n"/>
      <c r="I56" s="6" t="n"/>
      <c r="J56" s="4" t="n"/>
      <c r="K56" s="31" t="n"/>
      <c r="L56" s="31" t="n"/>
      <c r="M56" s="32">
        <f>IF(OR($J56="",$K56="",$L56=""),"",IF($J56="Geschäftlich",MAX(0,$L56-$K56),0))</f>
        <v/>
      </c>
      <c r="N56" s="33">
        <f>IF($J56="","",IFERROR(VLOOKUP($J56,'Parameter'!$A$4:$B$5,2,FALSE),""))</f>
        <v/>
      </c>
      <c r="O56" s="33">
        <f>IF(OR($M56="",$N56=""),"",$M56*$N56)</f>
        <v/>
      </c>
      <c r="P56" s="4" t="n"/>
      <c r="Q56" s="6" t="n"/>
      <c r="R56" s="10">
        <f>IF(OR($K56="",$L56=""),"",IF($L56&gt;=$K56,"OK","Prüfen"))</f>
        <v/>
      </c>
    </row>
    <row r="57">
      <c r="A57" s="4" t="n"/>
      <c r="B57" s="30" t="n"/>
      <c r="C57" s="6" t="n"/>
      <c r="D57" s="6" t="n"/>
      <c r="E57" s="4" t="n"/>
      <c r="F57" s="6" t="n"/>
      <c r="G57" s="6" t="n"/>
      <c r="H57" s="4" t="n"/>
      <c r="I57" s="6" t="n"/>
      <c r="J57" s="4" t="n"/>
      <c r="K57" s="31" t="n"/>
      <c r="L57" s="31" t="n"/>
      <c r="M57" s="34">
        <f>IF(OR($J57="",$K57="",$L57=""),"",IF($J57="Geschäftlich",MAX(0,$L57-$K57),0))</f>
        <v/>
      </c>
      <c r="N57" s="35">
        <f>IF($J57="","",IFERROR(VLOOKUP($J57,'Parameter'!$A$4:$B$5,2,FALSE),""))</f>
        <v/>
      </c>
      <c r="O57" s="35">
        <f>IF(OR($M57="",$N57=""),"",$M57*$N57)</f>
        <v/>
      </c>
      <c r="P57" s="4" t="n"/>
      <c r="Q57" s="6" t="n"/>
      <c r="R57" s="13">
        <f>IF(OR($K57="",$L57=""),"",IF($L57&gt;=$K57,"OK","Prüfen"))</f>
        <v/>
      </c>
    </row>
    <row r="58">
      <c r="A58" s="4" t="n"/>
      <c r="B58" s="30" t="n"/>
      <c r="C58" s="6" t="n"/>
      <c r="D58" s="6" t="n"/>
      <c r="E58" s="4" t="n"/>
      <c r="F58" s="6" t="n"/>
      <c r="G58" s="6" t="n"/>
      <c r="H58" s="4" t="n"/>
      <c r="I58" s="6" t="n"/>
      <c r="J58" s="4" t="n"/>
      <c r="K58" s="31" t="n"/>
      <c r="L58" s="31" t="n"/>
      <c r="M58" s="32">
        <f>IF(OR($J58="",$K58="",$L58=""),"",IF($J58="Geschäftlich",MAX(0,$L58-$K58),0))</f>
        <v/>
      </c>
      <c r="N58" s="33">
        <f>IF($J58="","",IFERROR(VLOOKUP($J58,'Parameter'!$A$4:$B$5,2,FALSE),""))</f>
        <v/>
      </c>
      <c r="O58" s="33">
        <f>IF(OR($M58="",$N58=""),"",$M58*$N58)</f>
        <v/>
      </c>
      <c r="P58" s="4" t="n"/>
      <c r="Q58" s="6" t="n"/>
      <c r="R58" s="10">
        <f>IF(OR($K58="",$L58=""),"",IF($L58&gt;=$K58,"OK","Prüfen"))</f>
        <v/>
      </c>
    </row>
    <row r="59">
      <c r="A59" s="4" t="n"/>
      <c r="B59" s="30" t="n"/>
      <c r="C59" s="6" t="n"/>
      <c r="D59" s="6" t="n"/>
      <c r="E59" s="4" t="n"/>
      <c r="F59" s="6" t="n"/>
      <c r="G59" s="6" t="n"/>
      <c r="H59" s="4" t="n"/>
      <c r="I59" s="6" t="n"/>
      <c r="J59" s="4" t="n"/>
      <c r="K59" s="31" t="n"/>
      <c r="L59" s="31" t="n"/>
      <c r="M59" s="34">
        <f>IF(OR($J59="",$K59="",$L59=""),"",IF($J59="Geschäftlich",MAX(0,$L59-$K59),0))</f>
        <v/>
      </c>
      <c r="N59" s="35">
        <f>IF($J59="","",IFERROR(VLOOKUP($J59,'Parameter'!$A$4:$B$5,2,FALSE),""))</f>
        <v/>
      </c>
      <c r="O59" s="35">
        <f>IF(OR($M59="",$N59=""),"",$M59*$N59)</f>
        <v/>
      </c>
      <c r="P59" s="4" t="n"/>
      <c r="Q59" s="6" t="n"/>
      <c r="R59" s="13">
        <f>IF(OR($K59="",$L59=""),"",IF($L59&gt;=$K59,"OK","Prüfen"))</f>
        <v/>
      </c>
    </row>
    <row r="60">
      <c r="A60" s="4" t="n"/>
      <c r="B60" s="30" t="n"/>
      <c r="C60" s="6" t="n"/>
      <c r="D60" s="6" t="n"/>
      <c r="E60" s="4" t="n"/>
      <c r="F60" s="6" t="n"/>
      <c r="G60" s="6" t="n"/>
      <c r="H60" s="4" t="n"/>
      <c r="I60" s="6" t="n"/>
      <c r="J60" s="4" t="n"/>
      <c r="K60" s="31" t="n"/>
      <c r="L60" s="31" t="n"/>
      <c r="M60" s="32">
        <f>IF(OR($J60="",$K60="",$L60=""),"",IF($J60="Geschäftlich",MAX(0,$L60-$K60),0))</f>
        <v/>
      </c>
      <c r="N60" s="33">
        <f>IF($J60="","",IFERROR(VLOOKUP($J60,'Parameter'!$A$4:$B$5,2,FALSE),""))</f>
        <v/>
      </c>
      <c r="O60" s="33">
        <f>IF(OR($M60="",$N60=""),"",$M60*$N60)</f>
        <v/>
      </c>
      <c r="P60" s="4" t="n"/>
      <c r="Q60" s="6" t="n"/>
      <c r="R60" s="10">
        <f>IF(OR($K60="",$L60=""),"",IF($L60&gt;=$K60,"OK","Prüfen"))</f>
        <v/>
      </c>
    </row>
    <row r="61">
      <c r="A61" s="4" t="n"/>
      <c r="B61" s="30" t="n"/>
      <c r="C61" s="6" t="n"/>
      <c r="D61" s="6" t="n"/>
      <c r="E61" s="4" t="n"/>
      <c r="F61" s="6" t="n"/>
      <c r="G61" s="6" t="n"/>
      <c r="H61" s="4" t="n"/>
      <c r="I61" s="6" t="n"/>
      <c r="J61" s="4" t="n"/>
      <c r="K61" s="31" t="n"/>
      <c r="L61" s="31" t="n"/>
      <c r="M61" s="34">
        <f>IF(OR($J61="",$K61="",$L61=""),"",IF($J61="Geschäftlich",MAX(0,$L61-$K61),0))</f>
        <v/>
      </c>
      <c r="N61" s="35">
        <f>IF($J61="","",IFERROR(VLOOKUP($J61,'Parameter'!$A$4:$B$5,2,FALSE),""))</f>
        <v/>
      </c>
      <c r="O61" s="35">
        <f>IF(OR($M61="",$N61=""),"",$M61*$N61)</f>
        <v/>
      </c>
      <c r="P61" s="4" t="n"/>
      <c r="Q61" s="6" t="n"/>
      <c r="R61" s="13">
        <f>IF(OR($K61="",$L61=""),"",IF($L61&gt;=$K61,"OK","Prüfen"))</f>
        <v/>
      </c>
    </row>
    <row r="62">
      <c r="A62" s="4" t="n"/>
      <c r="B62" s="30" t="n"/>
      <c r="C62" s="6" t="n"/>
      <c r="D62" s="6" t="n"/>
      <c r="E62" s="4" t="n"/>
      <c r="F62" s="6" t="n"/>
      <c r="G62" s="6" t="n"/>
      <c r="H62" s="4" t="n"/>
      <c r="I62" s="6" t="n"/>
      <c r="J62" s="4" t="n"/>
      <c r="K62" s="31" t="n"/>
      <c r="L62" s="31" t="n"/>
      <c r="M62" s="32">
        <f>IF(OR($J62="",$K62="",$L62=""),"",IF($J62="Geschäftlich",MAX(0,$L62-$K62),0))</f>
        <v/>
      </c>
      <c r="N62" s="33">
        <f>IF($J62="","",IFERROR(VLOOKUP($J62,'Parameter'!$A$4:$B$5,2,FALSE),""))</f>
        <v/>
      </c>
      <c r="O62" s="33">
        <f>IF(OR($M62="",$N62=""),"",$M62*$N62)</f>
        <v/>
      </c>
      <c r="P62" s="4" t="n"/>
      <c r="Q62" s="6" t="n"/>
      <c r="R62" s="10">
        <f>IF(OR($K62="",$L62=""),"",IF($L62&gt;=$K62,"OK","Prüfen"))</f>
        <v/>
      </c>
    </row>
    <row r="63">
      <c r="A63" s="4" t="n"/>
      <c r="B63" s="30" t="n"/>
      <c r="C63" s="6" t="n"/>
      <c r="D63" s="6" t="n"/>
      <c r="E63" s="4" t="n"/>
      <c r="F63" s="6" t="n"/>
      <c r="G63" s="6" t="n"/>
      <c r="H63" s="4" t="n"/>
      <c r="I63" s="6" t="n"/>
      <c r="J63" s="4" t="n"/>
      <c r="K63" s="31" t="n"/>
      <c r="L63" s="31" t="n"/>
      <c r="M63" s="34">
        <f>IF(OR($J63="",$K63="",$L63=""),"",IF($J63="Geschäftlich",MAX(0,$L63-$K63),0))</f>
        <v/>
      </c>
      <c r="N63" s="35">
        <f>IF($J63="","",IFERROR(VLOOKUP($J63,'Parameter'!$A$4:$B$5,2,FALSE),""))</f>
        <v/>
      </c>
      <c r="O63" s="35">
        <f>IF(OR($M63="",$N63=""),"",$M63*$N63)</f>
        <v/>
      </c>
      <c r="P63" s="4" t="n"/>
      <c r="Q63" s="6" t="n"/>
      <c r="R63" s="13">
        <f>IF(OR($K63="",$L63=""),"",IF($L63&gt;=$K63,"OK","Prüfen"))</f>
        <v/>
      </c>
    </row>
    <row r="64">
      <c r="A64" s="4" t="n"/>
      <c r="B64" s="30" t="n"/>
      <c r="C64" s="6" t="n"/>
      <c r="D64" s="6" t="n"/>
      <c r="E64" s="4" t="n"/>
      <c r="F64" s="6" t="n"/>
      <c r="G64" s="6" t="n"/>
      <c r="H64" s="4" t="n"/>
      <c r="I64" s="6" t="n"/>
      <c r="J64" s="4" t="n"/>
      <c r="K64" s="31" t="n"/>
      <c r="L64" s="31" t="n"/>
      <c r="M64" s="32">
        <f>IF(OR($J64="",$K64="",$L64=""),"",IF($J64="Geschäftlich",MAX(0,$L64-$K64),0))</f>
        <v/>
      </c>
      <c r="N64" s="33">
        <f>IF($J64="","",IFERROR(VLOOKUP($J64,'Parameter'!$A$4:$B$5,2,FALSE),""))</f>
        <v/>
      </c>
      <c r="O64" s="33">
        <f>IF(OR($M64="",$N64=""),"",$M64*$N64)</f>
        <v/>
      </c>
      <c r="P64" s="4" t="n"/>
      <c r="Q64" s="6" t="n"/>
      <c r="R64" s="10">
        <f>IF(OR($K64="",$L64=""),"",IF($L64&gt;=$K64,"OK","Prüfen"))</f>
        <v/>
      </c>
    </row>
    <row r="65">
      <c r="A65" s="4" t="n"/>
      <c r="B65" s="30" t="n"/>
      <c r="C65" s="6" t="n"/>
      <c r="D65" s="6" t="n"/>
      <c r="E65" s="4" t="n"/>
      <c r="F65" s="6" t="n"/>
      <c r="G65" s="6" t="n"/>
      <c r="H65" s="4" t="n"/>
      <c r="I65" s="6" t="n"/>
      <c r="J65" s="4" t="n"/>
      <c r="K65" s="31" t="n"/>
      <c r="L65" s="31" t="n"/>
      <c r="M65" s="34">
        <f>IF(OR($J65="",$K65="",$L65=""),"",IF($J65="Geschäftlich",MAX(0,$L65-$K65),0))</f>
        <v/>
      </c>
      <c r="N65" s="35">
        <f>IF($J65="","",IFERROR(VLOOKUP($J65,'Parameter'!$A$4:$B$5,2,FALSE),""))</f>
        <v/>
      </c>
      <c r="O65" s="35">
        <f>IF(OR($M65="",$N65=""),"",$M65*$N65)</f>
        <v/>
      </c>
      <c r="P65" s="4" t="n"/>
      <c r="Q65" s="6" t="n"/>
      <c r="R65" s="13">
        <f>IF(OR($K65="",$L65=""),"",IF($L65&gt;=$K65,"OK","Prüfen"))</f>
        <v/>
      </c>
    </row>
    <row r="66">
      <c r="A66" s="4" t="n"/>
      <c r="B66" s="30" t="n"/>
      <c r="C66" s="6" t="n"/>
      <c r="D66" s="6" t="n"/>
      <c r="E66" s="4" t="n"/>
      <c r="F66" s="6" t="n"/>
      <c r="G66" s="6" t="n"/>
      <c r="H66" s="4" t="n"/>
      <c r="I66" s="6" t="n"/>
      <c r="J66" s="4" t="n"/>
      <c r="K66" s="31" t="n"/>
      <c r="L66" s="31" t="n"/>
      <c r="M66" s="32">
        <f>IF(OR($J66="",$K66="",$L66=""),"",IF($J66="Geschäftlich",MAX(0,$L66-$K66),0))</f>
        <v/>
      </c>
      <c r="N66" s="33">
        <f>IF($J66="","",IFERROR(VLOOKUP($J66,'Parameter'!$A$4:$B$5,2,FALSE),""))</f>
        <v/>
      </c>
      <c r="O66" s="33">
        <f>IF(OR($M66="",$N66=""),"",$M66*$N66)</f>
        <v/>
      </c>
      <c r="P66" s="4" t="n"/>
      <c r="Q66" s="6" t="n"/>
      <c r="R66" s="10">
        <f>IF(OR($K66="",$L66=""),"",IF($L66&gt;=$K66,"OK","Prüfen"))</f>
        <v/>
      </c>
    </row>
    <row r="67">
      <c r="A67" s="4" t="n"/>
      <c r="B67" s="30" t="n"/>
      <c r="C67" s="6" t="n"/>
      <c r="D67" s="6" t="n"/>
      <c r="E67" s="4" t="n"/>
      <c r="F67" s="6" t="n"/>
      <c r="G67" s="6" t="n"/>
      <c r="H67" s="4" t="n"/>
      <c r="I67" s="6" t="n"/>
      <c r="J67" s="4" t="n"/>
      <c r="K67" s="31" t="n"/>
      <c r="L67" s="31" t="n"/>
      <c r="M67" s="34">
        <f>IF(OR($J67="",$K67="",$L67=""),"",IF($J67="Geschäftlich",MAX(0,$L67-$K67),0))</f>
        <v/>
      </c>
      <c r="N67" s="35">
        <f>IF($J67="","",IFERROR(VLOOKUP($J67,'Parameter'!$A$4:$B$5,2,FALSE),""))</f>
        <v/>
      </c>
      <c r="O67" s="35">
        <f>IF(OR($M67="",$N67=""),"",$M67*$N67)</f>
        <v/>
      </c>
      <c r="P67" s="4" t="n"/>
      <c r="Q67" s="6" t="n"/>
      <c r="R67" s="13">
        <f>IF(OR($K67="",$L67=""),"",IF($L67&gt;=$K67,"OK","Prüfen"))</f>
        <v/>
      </c>
    </row>
    <row r="68">
      <c r="A68" s="4" t="n"/>
      <c r="B68" s="30" t="n"/>
      <c r="C68" s="6" t="n"/>
      <c r="D68" s="6" t="n"/>
      <c r="E68" s="4" t="n"/>
      <c r="F68" s="6" t="n"/>
      <c r="G68" s="6" t="n"/>
      <c r="H68" s="4" t="n"/>
      <c r="I68" s="6" t="n"/>
      <c r="J68" s="4" t="n"/>
      <c r="K68" s="31" t="n"/>
      <c r="L68" s="31" t="n"/>
      <c r="M68" s="32">
        <f>IF(OR($J68="",$K68="",$L68=""),"",IF($J68="Geschäftlich",MAX(0,$L68-$K68),0))</f>
        <v/>
      </c>
      <c r="N68" s="33">
        <f>IF($J68="","",IFERROR(VLOOKUP($J68,'Parameter'!$A$4:$B$5,2,FALSE),""))</f>
        <v/>
      </c>
      <c r="O68" s="33">
        <f>IF(OR($M68="",$N68=""),"",$M68*$N68)</f>
        <v/>
      </c>
      <c r="P68" s="4" t="n"/>
      <c r="Q68" s="6" t="n"/>
      <c r="R68" s="10">
        <f>IF(OR($K68="",$L68=""),"",IF($L68&gt;=$K68,"OK","Prüfen"))</f>
        <v/>
      </c>
    </row>
    <row r="69">
      <c r="A69" s="4" t="n"/>
      <c r="B69" s="30" t="n"/>
      <c r="C69" s="6" t="n"/>
      <c r="D69" s="6" t="n"/>
      <c r="E69" s="4" t="n"/>
      <c r="F69" s="6" t="n"/>
      <c r="G69" s="6" t="n"/>
      <c r="H69" s="4" t="n"/>
      <c r="I69" s="6" t="n"/>
      <c r="J69" s="4" t="n"/>
      <c r="K69" s="31" t="n"/>
      <c r="L69" s="31" t="n"/>
      <c r="M69" s="34">
        <f>IF(OR($J69="",$K69="",$L69=""),"",IF($J69="Geschäftlich",MAX(0,$L69-$K69),0))</f>
        <v/>
      </c>
      <c r="N69" s="35">
        <f>IF($J69="","",IFERROR(VLOOKUP($J69,'Parameter'!$A$4:$B$5,2,FALSE),""))</f>
        <v/>
      </c>
      <c r="O69" s="35">
        <f>IF(OR($M69="",$N69=""),"",$M69*$N69)</f>
        <v/>
      </c>
      <c r="P69" s="4" t="n"/>
      <c r="Q69" s="6" t="n"/>
      <c r="R69" s="13">
        <f>IF(OR($K69="",$L69=""),"",IF($L69&gt;=$K69,"OK","Prüfen"))</f>
        <v/>
      </c>
    </row>
    <row r="70">
      <c r="A70" s="4" t="n"/>
      <c r="B70" s="30" t="n"/>
      <c r="C70" s="6" t="n"/>
      <c r="D70" s="6" t="n"/>
      <c r="E70" s="4" t="n"/>
      <c r="F70" s="6" t="n"/>
      <c r="G70" s="6" t="n"/>
      <c r="H70" s="4" t="n"/>
      <c r="I70" s="6" t="n"/>
      <c r="J70" s="4" t="n"/>
      <c r="K70" s="31" t="n"/>
      <c r="L70" s="31" t="n"/>
      <c r="M70" s="32">
        <f>IF(OR($J70="",$K70="",$L70=""),"",IF($J70="Geschäftlich",MAX(0,$L70-$K70),0))</f>
        <v/>
      </c>
      <c r="N70" s="33">
        <f>IF($J70="","",IFERROR(VLOOKUP($J70,'Parameter'!$A$4:$B$5,2,FALSE),""))</f>
        <v/>
      </c>
      <c r="O70" s="33">
        <f>IF(OR($M70="",$N70=""),"",$M70*$N70)</f>
        <v/>
      </c>
      <c r="P70" s="4" t="n"/>
      <c r="Q70" s="6" t="n"/>
      <c r="R70" s="10">
        <f>IF(OR($K70="",$L70=""),"",IF($L70&gt;=$K70,"OK","Prüfen"))</f>
        <v/>
      </c>
    </row>
    <row r="71">
      <c r="A71" s="4" t="n"/>
      <c r="B71" s="30" t="n"/>
      <c r="C71" s="6" t="n"/>
      <c r="D71" s="6" t="n"/>
      <c r="E71" s="4" t="n"/>
      <c r="F71" s="6" t="n"/>
      <c r="G71" s="6" t="n"/>
      <c r="H71" s="4" t="n"/>
      <c r="I71" s="6" t="n"/>
      <c r="J71" s="4" t="n"/>
      <c r="K71" s="31" t="n"/>
      <c r="L71" s="31" t="n"/>
      <c r="M71" s="34">
        <f>IF(OR($J71="",$K71="",$L71=""),"",IF($J71="Geschäftlich",MAX(0,$L71-$K71),0))</f>
        <v/>
      </c>
      <c r="N71" s="35">
        <f>IF($J71="","",IFERROR(VLOOKUP($J71,'Parameter'!$A$4:$B$5,2,FALSE),""))</f>
        <v/>
      </c>
      <c r="O71" s="35">
        <f>IF(OR($M71="",$N71=""),"",$M71*$N71)</f>
        <v/>
      </c>
      <c r="P71" s="4" t="n"/>
      <c r="Q71" s="6" t="n"/>
      <c r="R71" s="13">
        <f>IF(OR($K71="",$L71=""),"",IF($L71&gt;=$K71,"OK","Prüfen"))</f>
        <v/>
      </c>
    </row>
    <row r="72">
      <c r="A72" s="4" t="n"/>
      <c r="B72" s="30" t="n"/>
      <c r="C72" s="6" t="n"/>
      <c r="D72" s="6" t="n"/>
      <c r="E72" s="4" t="n"/>
      <c r="F72" s="6" t="n"/>
      <c r="G72" s="6" t="n"/>
      <c r="H72" s="4" t="n"/>
      <c r="I72" s="6" t="n"/>
      <c r="J72" s="4" t="n"/>
      <c r="K72" s="31" t="n"/>
      <c r="L72" s="31" t="n"/>
      <c r="M72" s="32">
        <f>IF(OR($J72="",$K72="",$L72=""),"",IF($J72="Geschäftlich",MAX(0,$L72-$K72),0))</f>
        <v/>
      </c>
      <c r="N72" s="33">
        <f>IF($J72="","",IFERROR(VLOOKUP($J72,'Parameter'!$A$4:$B$5,2,FALSE),""))</f>
        <v/>
      </c>
      <c r="O72" s="33">
        <f>IF(OR($M72="",$N72=""),"",$M72*$N72)</f>
        <v/>
      </c>
      <c r="P72" s="4" t="n"/>
      <c r="Q72" s="6" t="n"/>
      <c r="R72" s="10">
        <f>IF(OR($K72="",$L72=""),"",IF($L72&gt;=$K72,"OK","Prüfen"))</f>
        <v/>
      </c>
    </row>
    <row r="73">
      <c r="A73" s="4" t="n"/>
      <c r="B73" s="30" t="n"/>
      <c r="C73" s="6" t="n"/>
      <c r="D73" s="6" t="n"/>
      <c r="E73" s="4" t="n"/>
      <c r="F73" s="6" t="n"/>
      <c r="G73" s="6" t="n"/>
      <c r="H73" s="4" t="n"/>
      <c r="I73" s="6" t="n"/>
      <c r="J73" s="4" t="n"/>
      <c r="K73" s="31" t="n"/>
      <c r="L73" s="31" t="n"/>
      <c r="M73" s="34">
        <f>IF(OR($J73="",$K73="",$L73=""),"",IF($J73="Geschäftlich",MAX(0,$L73-$K73),0))</f>
        <v/>
      </c>
      <c r="N73" s="35">
        <f>IF($J73="","",IFERROR(VLOOKUP($J73,'Parameter'!$A$4:$B$5,2,FALSE),""))</f>
        <v/>
      </c>
      <c r="O73" s="35">
        <f>IF(OR($M73="",$N73=""),"",$M73*$N73)</f>
        <v/>
      </c>
      <c r="P73" s="4" t="n"/>
      <c r="Q73" s="6" t="n"/>
      <c r="R73" s="13">
        <f>IF(OR($K73="",$L73=""),"",IF($L73&gt;=$K73,"OK","Prüfen"))</f>
        <v/>
      </c>
    </row>
    <row r="74">
      <c r="A74" s="4" t="n"/>
      <c r="B74" s="30" t="n"/>
      <c r="C74" s="6" t="n"/>
      <c r="D74" s="6" t="n"/>
      <c r="E74" s="4" t="n"/>
      <c r="F74" s="6" t="n"/>
      <c r="G74" s="6" t="n"/>
      <c r="H74" s="4" t="n"/>
      <c r="I74" s="6" t="n"/>
      <c r="J74" s="4" t="n"/>
      <c r="K74" s="31" t="n"/>
      <c r="L74" s="31" t="n"/>
      <c r="M74" s="32">
        <f>IF(OR($J74="",$K74="",$L74=""),"",IF($J74="Geschäftlich",MAX(0,$L74-$K74),0))</f>
        <v/>
      </c>
      <c r="N74" s="33">
        <f>IF($J74="","",IFERROR(VLOOKUP($J74,'Parameter'!$A$4:$B$5,2,FALSE),""))</f>
        <v/>
      </c>
      <c r="O74" s="33">
        <f>IF(OR($M74="",$N74=""),"",$M74*$N74)</f>
        <v/>
      </c>
      <c r="P74" s="4" t="n"/>
      <c r="Q74" s="6" t="n"/>
      <c r="R74" s="10">
        <f>IF(OR($K74="",$L74=""),"",IF($L74&gt;=$K74,"OK","Prüfen"))</f>
        <v/>
      </c>
    </row>
    <row r="75">
      <c r="A75" s="4" t="n"/>
      <c r="B75" s="30" t="n"/>
      <c r="C75" s="6" t="n"/>
      <c r="D75" s="6" t="n"/>
      <c r="E75" s="4" t="n"/>
      <c r="F75" s="6" t="n"/>
      <c r="G75" s="6" t="n"/>
      <c r="H75" s="4" t="n"/>
      <c r="I75" s="6" t="n"/>
      <c r="J75" s="4" t="n"/>
      <c r="K75" s="31" t="n"/>
      <c r="L75" s="31" t="n"/>
      <c r="M75" s="34">
        <f>IF(OR($J75="",$K75="",$L75=""),"",IF($J75="Geschäftlich",MAX(0,$L75-$K75),0))</f>
        <v/>
      </c>
      <c r="N75" s="35">
        <f>IF($J75="","",IFERROR(VLOOKUP($J75,'Parameter'!$A$4:$B$5,2,FALSE),""))</f>
        <v/>
      </c>
      <c r="O75" s="35">
        <f>IF(OR($M75="",$N75=""),"",$M75*$N75)</f>
        <v/>
      </c>
      <c r="P75" s="4" t="n"/>
      <c r="Q75" s="6" t="n"/>
      <c r="R75" s="13">
        <f>IF(OR($K75="",$L75=""),"",IF($L75&gt;=$K75,"OK","Prüfen"))</f>
        <v/>
      </c>
    </row>
    <row r="76">
      <c r="A76" s="4" t="n"/>
      <c r="B76" s="30" t="n"/>
      <c r="C76" s="6" t="n"/>
      <c r="D76" s="6" t="n"/>
      <c r="E76" s="4" t="n"/>
      <c r="F76" s="6" t="n"/>
      <c r="G76" s="6" t="n"/>
      <c r="H76" s="4" t="n"/>
      <c r="I76" s="6" t="n"/>
      <c r="J76" s="4" t="n"/>
      <c r="K76" s="31" t="n"/>
      <c r="L76" s="31" t="n"/>
      <c r="M76" s="32">
        <f>IF(OR($J76="",$K76="",$L76=""),"",IF($J76="Geschäftlich",MAX(0,$L76-$K76),0))</f>
        <v/>
      </c>
      <c r="N76" s="33">
        <f>IF($J76="","",IFERROR(VLOOKUP($J76,'Parameter'!$A$4:$B$5,2,FALSE),""))</f>
        <v/>
      </c>
      <c r="O76" s="33">
        <f>IF(OR($M76="",$N76=""),"",$M76*$N76)</f>
        <v/>
      </c>
      <c r="P76" s="4" t="n"/>
      <c r="Q76" s="6" t="n"/>
      <c r="R76" s="10">
        <f>IF(OR($K76="",$L76=""),"",IF($L76&gt;=$K76,"OK","Prüfen"))</f>
        <v/>
      </c>
    </row>
    <row r="77">
      <c r="A77" s="4" t="n"/>
      <c r="B77" s="30" t="n"/>
      <c r="C77" s="6" t="n"/>
      <c r="D77" s="6" t="n"/>
      <c r="E77" s="4" t="n"/>
      <c r="F77" s="6" t="n"/>
      <c r="G77" s="6" t="n"/>
      <c r="H77" s="4" t="n"/>
      <c r="I77" s="6" t="n"/>
      <c r="J77" s="4" t="n"/>
      <c r="K77" s="31" t="n"/>
      <c r="L77" s="31" t="n"/>
      <c r="M77" s="34">
        <f>IF(OR($J77="",$K77="",$L77=""),"",IF($J77="Geschäftlich",MAX(0,$L77-$K77),0))</f>
        <v/>
      </c>
      <c r="N77" s="35">
        <f>IF($J77="","",IFERROR(VLOOKUP($J77,'Parameter'!$A$4:$B$5,2,FALSE),""))</f>
        <v/>
      </c>
      <c r="O77" s="35">
        <f>IF(OR($M77="",$N77=""),"",$M77*$N77)</f>
        <v/>
      </c>
      <c r="P77" s="4" t="n"/>
      <c r="Q77" s="6" t="n"/>
      <c r="R77" s="13">
        <f>IF(OR($K77="",$L77=""),"",IF($L77&gt;=$K77,"OK","Prüfen"))</f>
        <v/>
      </c>
    </row>
    <row r="78">
      <c r="A78" s="4" t="n"/>
      <c r="B78" s="30" t="n"/>
      <c r="C78" s="6" t="n"/>
      <c r="D78" s="6" t="n"/>
      <c r="E78" s="4" t="n"/>
      <c r="F78" s="6" t="n"/>
      <c r="G78" s="6" t="n"/>
      <c r="H78" s="4" t="n"/>
      <c r="I78" s="6" t="n"/>
      <c r="J78" s="4" t="n"/>
      <c r="K78" s="31" t="n"/>
      <c r="L78" s="31" t="n"/>
      <c r="M78" s="32">
        <f>IF(OR($J78="",$K78="",$L78=""),"",IF($J78="Geschäftlich",MAX(0,$L78-$K78),0))</f>
        <v/>
      </c>
      <c r="N78" s="33">
        <f>IF($J78="","",IFERROR(VLOOKUP($J78,'Parameter'!$A$4:$B$5,2,FALSE),""))</f>
        <v/>
      </c>
      <c r="O78" s="33">
        <f>IF(OR($M78="",$N78=""),"",$M78*$N78)</f>
        <v/>
      </c>
      <c r="P78" s="4" t="n"/>
      <c r="Q78" s="6" t="n"/>
      <c r="R78" s="10">
        <f>IF(OR($K78="",$L78=""),"",IF($L78&gt;=$K78,"OK","Prüfen"))</f>
        <v/>
      </c>
    </row>
    <row r="79">
      <c r="A79" s="4" t="n"/>
      <c r="B79" s="30" t="n"/>
      <c r="C79" s="6" t="n"/>
      <c r="D79" s="6" t="n"/>
      <c r="E79" s="4" t="n"/>
      <c r="F79" s="6" t="n"/>
      <c r="G79" s="6" t="n"/>
      <c r="H79" s="4" t="n"/>
      <c r="I79" s="6" t="n"/>
      <c r="J79" s="4" t="n"/>
      <c r="K79" s="31" t="n"/>
      <c r="L79" s="31" t="n"/>
      <c r="M79" s="34">
        <f>IF(OR($J79="",$K79="",$L79=""),"",IF($J79="Geschäftlich",MAX(0,$L79-$K79),0))</f>
        <v/>
      </c>
      <c r="N79" s="35">
        <f>IF($J79="","",IFERROR(VLOOKUP($J79,'Parameter'!$A$4:$B$5,2,FALSE),""))</f>
        <v/>
      </c>
      <c r="O79" s="35">
        <f>IF(OR($M79="",$N79=""),"",$M79*$N79)</f>
        <v/>
      </c>
      <c r="P79" s="4" t="n"/>
      <c r="Q79" s="6" t="n"/>
      <c r="R79" s="13">
        <f>IF(OR($K79="",$L79=""),"",IF($L79&gt;=$K79,"OK","Prüfen"))</f>
        <v/>
      </c>
    </row>
    <row r="80">
      <c r="A80" s="4" t="n"/>
      <c r="B80" s="30" t="n"/>
      <c r="C80" s="6" t="n"/>
      <c r="D80" s="6" t="n"/>
      <c r="E80" s="4" t="n"/>
      <c r="F80" s="6" t="n"/>
      <c r="G80" s="6" t="n"/>
      <c r="H80" s="4" t="n"/>
      <c r="I80" s="6" t="n"/>
      <c r="J80" s="4" t="n"/>
      <c r="K80" s="31" t="n"/>
      <c r="L80" s="31" t="n"/>
      <c r="M80" s="32">
        <f>IF(OR($J80="",$K80="",$L80=""),"",IF($J80="Geschäftlich",MAX(0,$L80-$K80),0))</f>
        <v/>
      </c>
      <c r="N80" s="33">
        <f>IF($J80="","",IFERROR(VLOOKUP($J80,'Parameter'!$A$4:$B$5,2,FALSE),""))</f>
        <v/>
      </c>
      <c r="O80" s="33">
        <f>IF(OR($M80="",$N80=""),"",$M80*$N80)</f>
        <v/>
      </c>
      <c r="P80" s="4" t="n"/>
      <c r="Q80" s="6" t="n"/>
      <c r="R80" s="10">
        <f>IF(OR($K80="",$L80=""),"",IF($L80&gt;=$K80,"OK","Prüfen"))</f>
        <v/>
      </c>
    </row>
    <row r="81">
      <c r="A81" s="4" t="n"/>
      <c r="B81" s="30" t="n"/>
      <c r="C81" s="6" t="n"/>
      <c r="D81" s="6" t="n"/>
      <c r="E81" s="4" t="n"/>
      <c r="F81" s="6" t="n"/>
      <c r="G81" s="6" t="n"/>
      <c r="H81" s="4" t="n"/>
      <c r="I81" s="6" t="n"/>
      <c r="J81" s="4" t="n"/>
      <c r="K81" s="31" t="n"/>
      <c r="L81" s="31" t="n"/>
      <c r="M81" s="34">
        <f>IF(OR($J81="",$K81="",$L81=""),"",IF($J81="Geschäftlich",MAX(0,$L81-$K81),0))</f>
        <v/>
      </c>
      <c r="N81" s="35">
        <f>IF($J81="","",IFERROR(VLOOKUP($J81,'Parameter'!$A$4:$B$5,2,FALSE),""))</f>
        <v/>
      </c>
      <c r="O81" s="35">
        <f>IF(OR($M81="",$N81=""),"",$M81*$N81)</f>
        <v/>
      </c>
      <c r="P81" s="4" t="n"/>
      <c r="Q81" s="6" t="n"/>
      <c r="R81" s="13">
        <f>IF(OR($K81="",$L81=""),"",IF($L81&gt;=$K81,"OK","Prüfen"))</f>
        <v/>
      </c>
    </row>
    <row r="82">
      <c r="A82" s="4" t="n"/>
      <c r="B82" s="30" t="n"/>
      <c r="C82" s="6" t="n"/>
      <c r="D82" s="6" t="n"/>
      <c r="E82" s="4" t="n"/>
      <c r="F82" s="6" t="n"/>
      <c r="G82" s="6" t="n"/>
      <c r="H82" s="4" t="n"/>
      <c r="I82" s="6" t="n"/>
      <c r="J82" s="4" t="n"/>
      <c r="K82" s="31" t="n"/>
      <c r="L82" s="31" t="n"/>
      <c r="M82" s="32">
        <f>IF(OR($J82="",$K82="",$L82=""),"",IF($J82="Geschäftlich",MAX(0,$L82-$K82),0))</f>
        <v/>
      </c>
      <c r="N82" s="33">
        <f>IF($J82="","",IFERROR(VLOOKUP($J82,'Parameter'!$A$4:$B$5,2,FALSE),""))</f>
        <v/>
      </c>
      <c r="O82" s="33">
        <f>IF(OR($M82="",$N82=""),"",$M82*$N82)</f>
        <v/>
      </c>
      <c r="P82" s="4" t="n"/>
      <c r="Q82" s="6" t="n"/>
      <c r="R82" s="10">
        <f>IF(OR($K82="",$L82=""),"",IF($L82&gt;=$K82,"OK","Prüfen"))</f>
        <v/>
      </c>
    </row>
    <row r="83">
      <c r="A83" s="4" t="n"/>
      <c r="B83" s="30" t="n"/>
      <c r="C83" s="6" t="n"/>
      <c r="D83" s="6" t="n"/>
      <c r="E83" s="4" t="n"/>
      <c r="F83" s="6" t="n"/>
      <c r="G83" s="6" t="n"/>
      <c r="H83" s="4" t="n"/>
      <c r="I83" s="6" t="n"/>
      <c r="J83" s="4" t="n"/>
      <c r="K83" s="31" t="n"/>
      <c r="L83" s="31" t="n"/>
      <c r="M83" s="34">
        <f>IF(OR($J83="",$K83="",$L83=""),"",IF($J83="Geschäftlich",MAX(0,$L83-$K83),0))</f>
        <v/>
      </c>
      <c r="N83" s="35">
        <f>IF($J83="","",IFERROR(VLOOKUP($J83,'Parameter'!$A$4:$B$5,2,FALSE),""))</f>
        <v/>
      </c>
      <c r="O83" s="35">
        <f>IF(OR($M83="",$N83=""),"",$M83*$N83)</f>
        <v/>
      </c>
      <c r="P83" s="4" t="n"/>
      <c r="Q83" s="6" t="n"/>
      <c r="R83" s="13">
        <f>IF(OR($K83="",$L83=""),"",IF($L83&gt;=$K83,"OK","Prüfen"))</f>
        <v/>
      </c>
    </row>
    <row r="84">
      <c r="A84" s="4" t="n"/>
      <c r="B84" s="30" t="n"/>
      <c r="C84" s="6" t="n"/>
      <c r="D84" s="6" t="n"/>
      <c r="E84" s="4" t="n"/>
      <c r="F84" s="6" t="n"/>
      <c r="G84" s="6" t="n"/>
      <c r="H84" s="4" t="n"/>
      <c r="I84" s="6" t="n"/>
      <c r="J84" s="4" t="n"/>
      <c r="K84" s="31" t="n"/>
      <c r="L84" s="31" t="n"/>
      <c r="M84" s="32">
        <f>IF(OR($J84="",$K84="",$L84=""),"",IF($J84="Geschäftlich",MAX(0,$L84-$K84),0))</f>
        <v/>
      </c>
      <c r="N84" s="33">
        <f>IF($J84="","",IFERROR(VLOOKUP($J84,'Parameter'!$A$4:$B$5,2,FALSE),""))</f>
        <v/>
      </c>
      <c r="O84" s="33">
        <f>IF(OR($M84="",$N84=""),"",$M84*$N84)</f>
        <v/>
      </c>
      <c r="P84" s="4" t="n"/>
      <c r="Q84" s="6" t="n"/>
      <c r="R84" s="10">
        <f>IF(OR($K84="",$L84=""),"",IF($L84&gt;=$K84,"OK","Prüfen"))</f>
        <v/>
      </c>
    </row>
    <row r="85">
      <c r="A85" s="4" t="n"/>
      <c r="B85" s="30" t="n"/>
      <c r="C85" s="6" t="n"/>
      <c r="D85" s="6" t="n"/>
      <c r="E85" s="4" t="n"/>
      <c r="F85" s="6" t="n"/>
      <c r="G85" s="6" t="n"/>
      <c r="H85" s="4" t="n"/>
      <c r="I85" s="6" t="n"/>
      <c r="J85" s="4" t="n"/>
      <c r="K85" s="31" t="n"/>
      <c r="L85" s="31" t="n"/>
      <c r="M85" s="34">
        <f>IF(OR($J85="",$K85="",$L85=""),"",IF($J85="Geschäftlich",MAX(0,$L85-$K85),0))</f>
        <v/>
      </c>
      <c r="N85" s="35">
        <f>IF($J85="","",IFERROR(VLOOKUP($J85,'Parameter'!$A$4:$B$5,2,FALSE),""))</f>
        <v/>
      </c>
      <c r="O85" s="35">
        <f>IF(OR($M85="",$N85=""),"",$M85*$N85)</f>
        <v/>
      </c>
      <c r="P85" s="4" t="n"/>
      <c r="Q85" s="6" t="n"/>
      <c r="R85" s="13">
        <f>IF(OR($K85="",$L85=""),"",IF($L85&gt;=$K85,"OK","Prüfen"))</f>
        <v/>
      </c>
    </row>
    <row r="86">
      <c r="A86" s="4" t="n"/>
      <c r="B86" s="30" t="n"/>
      <c r="C86" s="6" t="n"/>
      <c r="D86" s="6" t="n"/>
      <c r="E86" s="4" t="n"/>
      <c r="F86" s="6" t="n"/>
      <c r="G86" s="6" t="n"/>
      <c r="H86" s="4" t="n"/>
      <c r="I86" s="6" t="n"/>
      <c r="J86" s="4" t="n"/>
      <c r="K86" s="31" t="n"/>
      <c r="L86" s="31" t="n"/>
      <c r="M86" s="32">
        <f>IF(OR($J86="",$K86="",$L86=""),"",IF($J86="Geschäftlich",MAX(0,$L86-$K86),0))</f>
        <v/>
      </c>
      <c r="N86" s="33">
        <f>IF($J86="","",IFERROR(VLOOKUP($J86,'Parameter'!$A$4:$B$5,2,FALSE),""))</f>
        <v/>
      </c>
      <c r="O86" s="33">
        <f>IF(OR($M86="",$N86=""),"",$M86*$N86)</f>
        <v/>
      </c>
      <c r="P86" s="4" t="n"/>
      <c r="Q86" s="6" t="n"/>
      <c r="R86" s="10">
        <f>IF(OR($K86="",$L86=""),"",IF($L86&gt;=$K86,"OK","Prüfen"))</f>
        <v/>
      </c>
    </row>
    <row r="87">
      <c r="A87" s="4" t="n"/>
      <c r="B87" s="30" t="n"/>
      <c r="C87" s="6" t="n"/>
      <c r="D87" s="6" t="n"/>
      <c r="E87" s="4" t="n"/>
      <c r="F87" s="6" t="n"/>
      <c r="G87" s="6" t="n"/>
      <c r="H87" s="4" t="n"/>
      <c r="I87" s="6" t="n"/>
      <c r="J87" s="4" t="n"/>
      <c r="K87" s="31" t="n"/>
      <c r="L87" s="31" t="n"/>
      <c r="M87" s="34">
        <f>IF(OR($J87="",$K87="",$L87=""),"",IF($J87="Geschäftlich",MAX(0,$L87-$K87),0))</f>
        <v/>
      </c>
      <c r="N87" s="35">
        <f>IF($J87="","",IFERROR(VLOOKUP($J87,'Parameter'!$A$4:$B$5,2,FALSE),""))</f>
        <v/>
      </c>
      <c r="O87" s="35">
        <f>IF(OR($M87="",$N87=""),"",$M87*$N87)</f>
        <v/>
      </c>
      <c r="P87" s="4" t="n"/>
      <c r="Q87" s="6" t="n"/>
      <c r="R87" s="13">
        <f>IF(OR($K87="",$L87=""),"",IF($L87&gt;=$K87,"OK","Prüfen"))</f>
        <v/>
      </c>
    </row>
    <row r="88">
      <c r="A88" s="4" t="n"/>
      <c r="B88" s="30" t="n"/>
      <c r="C88" s="6" t="n"/>
      <c r="D88" s="6" t="n"/>
      <c r="E88" s="4" t="n"/>
      <c r="F88" s="6" t="n"/>
      <c r="G88" s="6" t="n"/>
      <c r="H88" s="4" t="n"/>
      <c r="I88" s="6" t="n"/>
      <c r="J88" s="4" t="n"/>
      <c r="K88" s="31" t="n"/>
      <c r="L88" s="31" t="n"/>
      <c r="M88" s="32">
        <f>IF(OR($J88="",$K88="",$L88=""),"",IF($J88="Geschäftlich",MAX(0,$L88-$K88),0))</f>
        <v/>
      </c>
      <c r="N88" s="33">
        <f>IF($J88="","",IFERROR(VLOOKUP($J88,'Parameter'!$A$4:$B$5,2,FALSE),""))</f>
        <v/>
      </c>
      <c r="O88" s="33">
        <f>IF(OR($M88="",$N88=""),"",$M88*$N88)</f>
        <v/>
      </c>
      <c r="P88" s="4" t="n"/>
      <c r="Q88" s="6" t="n"/>
      <c r="R88" s="10">
        <f>IF(OR($K88="",$L88=""),"",IF($L88&gt;=$K88,"OK","Prüfen"))</f>
        <v/>
      </c>
    </row>
    <row r="89">
      <c r="A89" s="4" t="n"/>
      <c r="B89" s="30" t="n"/>
      <c r="C89" s="6" t="n"/>
      <c r="D89" s="6" t="n"/>
      <c r="E89" s="4" t="n"/>
      <c r="F89" s="6" t="n"/>
      <c r="G89" s="6" t="n"/>
      <c r="H89" s="4" t="n"/>
      <c r="I89" s="6" t="n"/>
      <c r="J89" s="4" t="n"/>
      <c r="K89" s="31" t="n"/>
      <c r="L89" s="31" t="n"/>
      <c r="M89" s="34">
        <f>IF(OR($J89="",$K89="",$L89=""),"",IF($J89="Geschäftlich",MAX(0,$L89-$K89),0))</f>
        <v/>
      </c>
      <c r="N89" s="35">
        <f>IF($J89="","",IFERROR(VLOOKUP($J89,'Parameter'!$A$4:$B$5,2,FALSE),""))</f>
        <v/>
      </c>
      <c r="O89" s="35">
        <f>IF(OR($M89="",$N89=""),"",$M89*$N89)</f>
        <v/>
      </c>
      <c r="P89" s="4" t="n"/>
      <c r="Q89" s="6" t="n"/>
      <c r="R89" s="13">
        <f>IF(OR($K89="",$L89=""),"",IF($L89&gt;=$K89,"OK","Prüfen"))</f>
        <v/>
      </c>
    </row>
    <row r="90">
      <c r="A90" s="4" t="n"/>
      <c r="B90" s="30" t="n"/>
      <c r="C90" s="6" t="n"/>
      <c r="D90" s="6" t="n"/>
      <c r="E90" s="4" t="n"/>
      <c r="F90" s="6" t="n"/>
      <c r="G90" s="6" t="n"/>
      <c r="H90" s="4" t="n"/>
      <c r="I90" s="6" t="n"/>
      <c r="J90" s="4" t="n"/>
      <c r="K90" s="31" t="n"/>
      <c r="L90" s="31" t="n"/>
      <c r="M90" s="32">
        <f>IF(OR($J90="",$K90="",$L90=""),"",IF($J90="Geschäftlich",MAX(0,$L90-$K90),0))</f>
        <v/>
      </c>
      <c r="N90" s="33">
        <f>IF($J90="","",IFERROR(VLOOKUP($J90,'Parameter'!$A$4:$B$5,2,FALSE),""))</f>
        <v/>
      </c>
      <c r="O90" s="33">
        <f>IF(OR($M90="",$N90=""),"",$M90*$N90)</f>
        <v/>
      </c>
      <c r="P90" s="4" t="n"/>
      <c r="Q90" s="6" t="n"/>
      <c r="R90" s="10">
        <f>IF(OR($K90="",$L90=""),"",IF($L90&gt;=$K90,"OK","Prüfen"))</f>
        <v/>
      </c>
    </row>
    <row r="91">
      <c r="A91" s="4" t="n"/>
      <c r="B91" s="30" t="n"/>
      <c r="C91" s="6" t="n"/>
      <c r="D91" s="6" t="n"/>
      <c r="E91" s="4" t="n"/>
      <c r="F91" s="6" t="n"/>
      <c r="G91" s="6" t="n"/>
      <c r="H91" s="4" t="n"/>
      <c r="I91" s="6" t="n"/>
      <c r="J91" s="4" t="n"/>
      <c r="K91" s="31" t="n"/>
      <c r="L91" s="31" t="n"/>
      <c r="M91" s="34">
        <f>IF(OR($J91="",$K91="",$L91=""),"",IF($J91="Geschäftlich",MAX(0,$L91-$K91),0))</f>
        <v/>
      </c>
      <c r="N91" s="35">
        <f>IF($J91="","",IFERROR(VLOOKUP($J91,'Parameter'!$A$4:$B$5,2,FALSE),""))</f>
        <v/>
      </c>
      <c r="O91" s="35">
        <f>IF(OR($M91="",$N91=""),"",$M91*$N91)</f>
        <v/>
      </c>
      <c r="P91" s="4" t="n"/>
      <c r="Q91" s="6" t="n"/>
      <c r="R91" s="13">
        <f>IF(OR($K91="",$L91=""),"",IF($L91&gt;=$K91,"OK","Prüfen"))</f>
        <v/>
      </c>
    </row>
    <row r="92">
      <c r="A92" s="4" t="n"/>
      <c r="B92" s="30" t="n"/>
      <c r="C92" s="6" t="n"/>
      <c r="D92" s="6" t="n"/>
      <c r="E92" s="4" t="n"/>
      <c r="F92" s="6" t="n"/>
      <c r="G92" s="6" t="n"/>
      <c r="H92" s="4" t="n"/>
      <c r="I92" s="6" t="n"/>
      <c r="J92" s="4" t="n"/>
      <c r="K92" s="31" t="n"/>
      <c r="L92" s="31" t="n"/>
      <c r="M92" s="32">
        <f>IF(OR($J92="",$K92="",$L92=""),"",IF($J92="Geschäftlich",MAX(0,$L92-$K92),0))</f>
        <v/>
      </c>
      <c r="N92" s="33">
        <f>IF($J92="","",IFERROR(VLOOKUP($J92,'Parameter'!$A$4:$B$5,2,FALSE),""))</f>
        <v/>
      </c>
      <c r="O92" s="33">
        <f>IF(OR($M92="",$N92=""),"",$M92*$N92)</f>
        <v/>
      </c>
      <c r="P92" s="4" t="n"/>
      <c r="Q92" s="6" t="n"/>
      <c r="R92" s="10">
        <f>IF(OR($K92="",$L92=""),"",IF($L92&gt;=$K92,"OK","Prüfen"))</f>
        <v/>
      </c>
    </row>
    <row r="93">
      <c r="A93" s="4" t="n"/>
      <c r="B93" s="30" t="n"/>
      <c r="C93" s="6" t="n"/>
      <c r="D93" s="6" t="n"/>
      <c r="E93" s="4" t="n"/>
      <c r="F93" s="6" t="n"/>
      <c r="G93" s="6" t="n"/>
      <c r="H93" s="4" t="n"/>
      <c r="I93" s="6" t="n"/>
      <c r="J93" s="4" t="n"/>
      <c r="K93" s="31" t="n"/>
      <c r="L93" s="31" t="n"/>
      <c r="M93" s="34">
        <f>IF(OR($J93="",$K93="",$L93=""),"",IF($J93="Geschäftlich",MAX(0,$L93-$K93),0))</f>
        <v/>
      </c>
      <c r="N93" s="35">
        <f>IF($J93="","",IFERROR(VLOOKUP($J93,'Parameter'!$A$4:$B$5,2,FALSE),""))</f>
        <v/>
      </c>
      <c r="O93" s="35">
        <f>IF(OR($M93="",$N93=""),"",$M93*$N93)</f>
        <v/>
      </c>
      <c r="P93" s="4" t="n"/>
      <c r="Q93" s="6" t="n"/>
      <c r="R93" s="13">
        <f>IF(OR($K93="",$L93=""),"",IF($L93&gt;=$K93,"OK","Prüfen"))</f>
        <v/>
      </c>
    </row>
    <row r="94">
      <c r="A94" s="4" t="n"/>
      <c r="B94" s="30" t="n"/>
      <c r="C94" s="6" t="n"/>
      <c r="D94" s="6" t="n"/>
      <c r="E94" s="4" t="n"/>
      <c r="F94" s="6" t="n"/>
      <c r="G94" s="6" t="n"/>
      <c r="H94" s="4" t="n"/>
      <c r="I94" s="6" t="n"/>
      <c r="J94" s="4" t="n"/>
      <c r="K94" s="31" t="n"/>
      <c r="L94" s="31" t="n"/>
      <c r="M94" s="32">
        <f>IF(OR($J94="",$K94="",$L94=""),"",IF($J94="Geschäftlich",MAX(0,$L94-$K94),0))</f>
        <v/>
      </c>
      <c r="N94" s="33">
        <f>IF($J94="","",IFERROR(VLOOKUP($J94,'Parameter'!$A$4:$B$5,2,FALSE),""))</f>
        <v/>
      </c>
      <c r="O94" s="33">
        <f>IF(OR($M94="",$N94=""),"",$M94*$N94)</f>
        <v/>
      </c>
      <c r="P94" s="4" t="n"/>
      <c r="Q94" s="6" t="n"/>
      <c r="R94" s="10">
        <f>IF(OR($K94="",$L94=""),"",IF($L94&gt;=$K94,"OK","Prüfen"))</f>
        <v/>
      </c>
    </row>
    <row r="95">
      <c r="A95" s="4" t="n"/>
      <c r="B95" s="30" t="n"/>
      <c r="C95" s="6" t="n"/>
      <c r="D95" s="6" t="n"/>
      <c r="E95" s="4" t="n"/>
      <c r="F95" s="6" t="n"/>
      <c r="G95" s="6" t="n"/>
      <c r="H95" s="4" t="n"/>
      <c r="I95" s="6" t="n"/>
      <c r="J95" s="4" t="n"/>
      <c r="K95" s="31" t="n"/>
      <c r="L95" s="31" t="n"/>
      <c r="M95" s="34">
        <f>IF(OR($J95="",$K95="",$L95=""),"",IF($J95="Geschäftlich",MAX(0,$L95-$K95),0))</f>
        <v/>
      </c>
      <c r="N95" s="35">
        <f>IF($J95="","",IFERROR(VLOOKUP($J95,'Parameter'!$A$4:$B$5,2,FALSE),""))</f>
        <v/>
      </c>
      <c r="O95" s="35">
        <f>IF(OR($M95="",$N95=""),"",$M95*$N95)</f>
        <v/>
      </c>
      <c r="P95" s="4" t="n"/>
      <c r="Q95" s="6" t="n"/>
      <c r="R95" s="13">
        <f>IF(OR($K95="",$L95=""),"",IF($L95&gt;=$K95,"OK","Prüfen"))</f>
        <v/>
      </c>
    </row>
    <row r="96">
      <c r="A96" s="4" t="n"/>
      <c r="B96" s="30" t="n"/>
      <c r="C96" s="6" t="n"/>
      <c r="D96" s="6" t="n"/>
      <c r="E96" s="4" t="n"/>
      <c r="F96" s="6" t="n"/>
      <c r="G96" s="6" t="n"/>
      <c r="H96" s="4" t="n"/>
      <c r="I96" s="6" t="n"/>
      <c r="J96" s="4" t="n"/>
      <c r="K96" s="31" t="n"/>
      <c r="L96" s="31" t="n"/>
      <c r="M96" s="32">
        <f>IF(OR($J96="",$K96="",$L96=""),"",IF($J96="Geschäftlich",MAX(0,$L96-$K96),0))</f>
        <v/>
      </c>
      <c r="N96" s="33">
        <f>IF($J96="","",IFERROR(VLOOKUP($J96,'Parameter'!$A$4:$B$5,2,FALSE),""))</f>
        <v/>
      </c>
      <c r="O96" s="33">
        <f>IF(OR($M96="",$N96=""),"",$M96*$N96)</f>
        <v/>
      </c>
      <c r="P96" s="4" t="n"/>
      <c r="Q96" s="6" t="n"/>
      <c r="R96" s="10">
        <f>IF(OR($K96="",$L96=""),"",IF($L96&gt;=$K96,"OK","Prüfen"))</f>
        <v/>
      </c>
    </row>
    <row r="97">
      <c r="A97" s="4" t="n"/>
      <c r="B97" s="30" t="n"/>
      <c r="C97" s="6" t="n"/>
      <c r="D97" s="6" t="n"/>
      <c r="E97" s="4" t="n"/>
      <c r="F97" s="6" t="n"/>
      <c r="G97" s="6" t="n"/>
      <c r="H97" s="4" t="n"/>
      <c r="I97" s="6" t="n"/>
      <c r="J97" s="4" t="n"/>
      <c r="K97" s="31" t="n"/>
      <c r="L97" s="31" t="n"/>
      <c r="M97" s="34">
        <f>IF(OR($J97="",$K97="",$L97=""),"",IF($J97="Geschäftlich",MAX(0,$L97-$K97),0))</f>
        <v/>
      </c>
      <c r="N97" s="35">
        <f>IF($J97="","",IFERROR(VLOOKUP($J97,'Parameter'!$A$4:$B$5,2,FALSE),""))</f>
        <v/>
      </c>
      <c r="O97" s="35">
        <f>IF(OR($M97="",$N97=""),"",$M97*$N97)</f>
        <v/>
      </c>
      <c r="P97" s="4" t="n"/>
      <c r="Q97" s="6" t="n"/>
      <c r="R97" s="13">
        <f>IF(OR($K97="",$L97=""),"",IF($L97&gt;=$K97,"OK","Prüfen"))</f>
        <v/>
      </c>
    </row>
    <row r="98">
      <c r="A98" s="4" t="n"/>
      <c r="B98" s="30" t="n"/>
      <c r="C98" s="6" t="n"/>
      <c r="D98" s="6" t="n"/>
      <c r="E98" s="4" t="n"/>
      <c r="F98" s="6" t="n"/>
      <c r="G98" s="6" t="n"/>
      <c r="H98" s="4" t="n"/>
      <c r="I98" s="6" t="n"/>
      <c r="J98" s="4" t="n"/>
      <c r="K98" s="31" t="n"/>
      <c r="L98" s="31" t="n"/>
      <c r="M98" s="32">
        <f>IF(OR($J98="",$K98="",$L98=""),"",IF($J98="Geschäftlich",MAX(0,$L98-$K98),0))</f>
        <v/>
      </c>
      <c r="N98" s="33">
        <f>IF($J98="","",IFERROR(VLOOKUP($J98,'Parameter'!$A$4:$B$5,2,FALSE),""))</f>
        <v/>
      </c>
      <c r="O98" s="33">
        <f>IF(OR($M98="",$N98=""),"",$M98*$N98)</f>
        <v/>
      </c>
      <c r="P98" s="4" t="n"/>
      <c r="Q98" s="6" t="n"/>
      <c r="R98" s="10">
        <f>IF(OR($K98="",$L98=""),"",IF($L98&gt;=$K98,"OK","Prüfen"))</f>
        <v/>
      </c>
    </row>
    <row r="99">
      <c r="A99" s="4" t="n"/>
      <c r="B99" s="30" t="n"/>
      <c r="C99" s="6" t="n"/>
      <c r="D99" s="6" t="n"/>
      <c r="E99" s="4" t="n"/>
      <c r="F99" s="6" t="n"/>
      <c r="G99" s="6" t="n"/>
      <c r="H99" s="4" t="n"/>
      <c r="I99" s="6" t="n"/>
      <c r="J99" s="4" t="n"/>
      <c r="K99" s="31" t="n"/>
      <c r="L99" s="31" t="n"/>
      <c r="M99" s="34">
        <f>IF(OR($J99="",$K99="",$L99=""),"",IF($J99="Geschäftlich",MAX(0,$L99-$K99),0))</f>
        <v/>
      </c>
      <c r="N99" s="35">
        <f>IF($J99="","",IFERROR(VLOOKUP($J99,'Parameter'!$A$4:$B$5,2,FALSE),""))</f>
        <v/>
      </c>
      <c r="O99" s="35">
        <f>IF(OR($M99="",$N99=""),"",$M99*$N99)</f>
        <v/>
      </c>
      <c r="P99" s="4" t="n"/>
      <c r="Q99" s="6" t="n"/>
      <c r="R99" s="13">
        <f>IF(OR($K99="",$L99=""),"",IF($L99&gt;=$K99,"OK","Prüfen"))</f>
        <v/>
      </c>
    </row>
    <row r="100">
      <c r="A100" s="4" t="n"/>
      <c r="B100" s="30" t="n"/>
      <c r="C100" s="6" t="n"/>
      <c r="D100" s="6" t="n"/>
      <c r="E100" s="4" t="n"/>
      <c r="F100" s="6" t="n"/>
      <c r="G100" s="6" t="n"/>
      <c r="H100" s="4" t="n"/>
      <c r="I100" s="6" t="n"/>
      <c r="J100" s="4" t="n"/>
      <c r="K100" s="31" t="n"/>
      <c r="L100" s="31" t="n"/>
      <c r="M100" s="32">
        <f>IF(OR($J100="",$K100="",$L100=""),"",IF($J100="Geschäftlich",MAX(0,$L100-$K100),0))</f>
        <v/>
      </c>
      <c r="N100" s="33">
        <f>IF($J100="","",IFERROR(VLOOKUP($J100,'Parameter'!$A$4:$B$5,2,FALSE),""))</f>
        <v/>
      </c>
      <c r="O100" s="33">
        <f>IF(OR($M100="",$N100=""),"",$M100*$N100)</f>
        <v/>
      </c>
      <c r="P100" s="4" t="n"/>
      <c r="Q100" s="6" t="n"/>
      <c r="R100" s="10">
        <f>IF(OR($K100="",$L100=""),"",IF($L100&gt;=$K100,"OK","Prüfen"))</f>
        <v/>
      </c>
    </row>
    <row r="101">
      <c r="A101" s="4" t="n"/>
      <c r="B101" s="30" t="n"/>
      <c r="C101" s="6" t="n"/>
      <c r="D101" s="6" t="n"/>
      <c r="E101" s="4" t="n"/>
      <c r="F101" s="6" t="n"/>
      <c r="G101" s="6" t="n"/>
      <c r="H101" s="4" t="n"/>
      <c r="I101" s="6" t="n"/>
      <c r="J101" s="4" t="n"/>
      <c r="K101" s="31" t="n"/>
      <c r="L101" s="31" t="n"/>
      <c r="M101" s="34">
        <f>IF(OR($J101="",$K101="",$L101=""),"",IF($J101="Geschäftlich",MAX(0,$L101-$K101),0))</f>
        <v/>
      </c>
      <c r="N101" s="35">
        <f>IF($J101="","",IFERROR(VLOOKUP($J101,'Parameter'!$A$4:$B$5,2,FALSE),""))</f>
        <v/>
      </c>
      <c r="O101" s="35">
        <f>IF(OR($M101="",$N101=""),"",$M101*$N101)</f>
        <v/>
      </c>
      <c r="P101" s="4" t="n"/>
      <c r="Q101" s="6" t="n"/>
      <c r="R101" s="13">
        <f>IF(OR($K101="",$L101=""),"",IF($L101&gt;=$K101,"OK","Prüfen"))</f>
        <v/>
      </c>
    </row>
    <row r="102">
      <c r="A102" s="4" t="n"/>
      <c r="B102" s="30" t="n"/>
      <c r="C102" s="6" t="n"/>
      <c r="D102" s="6" t="n"/>
      <c r="E102" s="4" t="n"/>
      <c r="F102" s="6" t="n"/>
      <c r="G102" s="6" t="n"/>
      <c r="H102" s="4" t="n"/>
      <c r="I102" s="6" t="n"/>
      <c r="J102" s="4" t="n"/>
      <c r="K102" s="31" t="n"/>
      <c r="L102" s="31" t="n"/>
      <c r="M102" s="32">
        <f>IF(OR($J102="",$K102="",$L102=""),"",IF($J102="Geschäftlich",MAX(0,$L102-$K102),0))</f>
        <v/>
      </c>
      <c r="N102" s="33">
        <f>IF($J102="","",IFERROR(VLOOKUP($J102,'Parameter'!$A$4:$B$5,2,FALSE),""))</f>
        <v/>
      </c>
      <c r="O102" s="33">
        <f>IF(OR($M102="",$N102=""),"",$M102*$N102)</f>
        <v/>
      </c>
      <c r="P102" s="4" t="n"/>
      <c r="Q102" s="6" t="n"/>
      <c r="R102" s="10">
        <f>IF(OR($K102="",$L102=""),"",IF($L102&gt;=$K102,"OK","Prüfen"))</f>
        <v/>
      </c>
    </row>
    <row r="103">
      <c r="A103" s="4" t="n"/>
      <c r="B103" s="30" t="n"/>
      <c r="C103" s="6" t="n"/>
      <c r="D103" s="6" t="n"/>
      <c r="E103" s="4" t="n"/>
      <c r="F103" s="6" t="n"/>
      <c r="G103" s="6" t="n"/>
      <c r="H103" s="4" t="n"/>
      <c r="I103" s="6" t="n"/>
      <c r="J103" s="4" t="n"/>
      <c r="K103" s="31" t="n"/>
      <c r="L103" s="31" t="n"/>
      <c r="M103" s="34">
        <f>IF(OR($J103="",$K103="",$L103=""),"",IF($J103="Geschäftlich",MAX(0,$L103-$K103),0))</f>
        <v/>
      </c>
      <c r="N103" s="35">
        <f>IF($J103="","",IFERROR(VLOOKUP($J103,'Parameter'!$A$4:$B$5,2,FALSE),""))</f>
        <v/>
      </c>
      <c r="O103" s="35">
        <f>IF(OR($M103="",$N103=""),"",$M103*$N103)</f>
        <v/>
      </c>
      <c r="P103" s="4" t="n"/>
      <c r="Q103" s="6" t="n"/>
      <c r="R103" s="13">
        <f>IF(OR($K103="",$L103=""),"",IF($L103&gt;=$K103,"OK","Prüfen"))</f>
        <v/>
      </c>
    </row>
  </sheetData>
  <autoFilter ref="A3:R103"/>
  <mergeCells count="1">
    <mergeCell ref="A1:R1"/>
  </mergeCells>
  <conditionalFormatting sqref="K4:L103">
    <cfRule type="expression" priority="1" dxfId="0" stopIfTrue="1">
      <formula>AND($K4&lt;&gt;"",$L4&lt;&gt;"",$L4&lt;$K4)</formula>
    </cfRule>
  </conditionalFormatting>
  <conditionalFormatting sqref="K4:M103">
    <cfRule type="cellIs" priority="2" operator="lessThan" dxfId="0">
      <formula>0</formula>
    </cfRule>
  </conditionalFormatting>
  <conditionalFormatting sqref="R4:R103">
    <cfRule type="expression" priority="3" dxfId="0" stopIfTrue="1">
      <formula>$R4="Prüfen"</formula>
    </cfRule>
  </conditionalFormatting>
  <conditionalFormatting sqref="M4:M103">
    <cfRule type="expression" priority="4" dxfId="1">
      <formula>AND($M4&lt;&gt;"",$M4&gt;0)</formula>
    </cfRule>
  </conditionalFormatting>
  <conditionalFormatting sqref="O4:O103">
    <cfRule type="expression" priority="5" dxfId="1">
      <formula>AND($O4&lt;&gt;"",$O4&gt;0)</formula>
    </cfRule>
  </conditionalFormatting>
  <dataValidations count="5">
    <dataValidation sqref="J4:J103" showErrorMessage="1" showInputMessage="1" allowBlank="1" type="list">
      <formula1>"Geschäftlich,Privat"</formula1>
    </dataValidation>
    <dataValidation sqref="P4:P103" showErrorMessage="1" showInputMessage="1" allowBlank="1" type="list">
      <formula1>"Ja,Nein"</formula1>
    </dataValidation>
    <dataValidation sqref="H4:H103" showErrorMessage="1" showInputMessage="1" allowBlank="1" type="list">
      <formula1>"AG,AI,AR,BE,BL,BS,FR,GE,GL,GR,JU,LU,NE,NW,OW,SG,SH,SO,SZ,TG,TI,UR,VD,VS,ZG,ZH"</formula1>
    </dataValidation>
    <dataValidation sqref="I4:I103" showErrorMessage="1" showInputMessage="1" allowBlank="1" type="list">
      <formula1>"Kundentermin,Baustellenbesuch,Schulung,Interne Sitzung,Lieferantenbesuch,Behördenbesuch,Privatfahrt,Andere"</formula1>
    </dataValidation>
    <dataValidation sqref="K4:L103" showErrorMessage="1" showInputMessage="1" allowBlank="1" type="decimal" operator="greaterThanOrEqual">
      <formula1>0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P101"/>
  <sheetViews>
    <sheetView showGridLines="0" workbookViewId="0">
      <pane ySplit="14" topLeftCell="A15" activePane="bottomLeft" state="frozen"/>
      <selection pane="bottomLeft" activeCell="A1" sqref="A1"/>
    </sheetView>
  </sheetViews>
  <sheetFormatPr baseColWidth="8" defaultRowHeight="15"/>
  <cols>
    <col width="34" customWidth="1" min="1" max="1"/>
    <col width="23" customWidth="1" min="2" max="2"/>
    <col width="28" customWidth="1" min="3" max="3"/>
    <col width="17" customWidth="1" min="4" max="4"/>
    <col hidden="1" width="14" customWidth="1" min="5" max="5"/>
    <col hidden="1" width="14" customWidth="1" min="6" max="6"/>
    <col width="4" customWidth="1" min="7" max="7"/>
    <col width="23" customWidth="1" min="8" max="8"/>
    <col width="23" customWidth="1" min="9" max="9"/>
    <col width="17" customWidth="1" min="10" max="10"/>
  </cols>
  <sheetData>
    <row r="1" ht="27" customHeight="1">
      <c r="A1" s="1" t="inlineStr">
        <is>
          <t>Auswertung Kilometerentschädigung 2026</t>
        </is>
      </c>
    </row>
    <row r="2">
      <c r="A2" s="2" t="inlineStr">
        <is>
          <t>Kennzahlen und Auswertungen basieren auf allen vorbereiteten Zeilen im Fahrtenbuch.</t>
        </is>
      </c>
    </row>
    <row r="3">
      <c r="A3" s="14" t="inlineStr">
        <is>
          <t>Kennzahl</t>
        </is>
      </c>
      <c r="B3" s="14" t="inlineStr">
        <is>
          <t>Wert</t>
        </is>
      </c>
    </row>
    <row r="4">
      <c r="A4" s="15" t="inlineStr">
        <is>
          <t>Total Fahrten</t>
        </is>
      </c>
      <c r="B4" s="16">
        <f>COUNTIF('Fahrtenbuch'!$J$4:$J$103,"Geschäftlich")+COUNTIF('Fahrtenbuch'!$J$4:$J$103,"Privat")</f>
        <v/>
      </c>
    </row>
    <row r="5">
      <c r="A5" s="17" t="inlineStr">
        <is>
          <t>Geschäftliche Fahrten</t>
        </is>
      </c>
      <c r="B5" s="18">
        <f>COUNTIF('Fahrtenbuch'!$J$4:$J$103,"Geschäftlich")</f>
        <v/>
      </c>
    </row>
    <row r="6">
      <c r="A6" s="15" t="inlineStr">
        <is>
          <t>Geschäftliche Kilometer</t>
        </is>
      </c>
      <c r="B6" s="36">
        <f>SUM('Fahrtenbuch'!$M$4:$M$103)</f>
        <v/>
      </c>
    </row>
    <row r="7">
      <c r="A7" s="17" t="inlineStr">
        <is>
          <t>Durchschnittliche geschäftliche Strecke</t>
        </is>
      </c>
      <c r="B7" s="37">
        <f>IFERROR($B$6/$B$5,0)</f>
        <v/>
      </c>
    </row>
    <row r="8">
      <c r="A8" s="15" t="inlineStr">
        <is>
          <t>Total Kilometerentschädigung</t>
        </is>
      </c>
      <c r="B8" s="38">
        <f>SUM('Fahrtenbuch'!$O$4:$O$103)</f>
        <v/>
      </c>
    </row>
    <row r="9">
      <c r="A9" s="17" t="inlineStr">
        <is>
          <t>Anteil geschäftlicher Kilometer</t>
        </is>
      </c>
      <c r="B9" s="39">
        <f>IFERROR(SUMIF('Fahrtenbuch'!$J$4:$J$103,"Geschäftlich",'Fahrtenbuch'!$M$4:$M$103)/SUM('Fahrtenbuch'!$M$4:$M$103),0)</f>
        <v/>
      </c>
    </row>
    <row r="10">
      <c r="A10" s="15" t="inlineStr">
        <is>
          <t>Fahrten mit Prüfung</t>
        </is>
      </c>
      <c r="B10" s="16">
        <f>COUNTIF('Fahrtenbuch'!$R$4:$R$103,"Prüfen")</f>
        <v/>
      </c>
    </row>
    <row r="11"/>
    <row r="12"/>
    <row r="13"/>
    <row r="14">
      <c r="A14" s="14" t="inlineStr">
        <is>
          <t>Monat</t>
        </is>
      </c>
      <c r="B14" s="14" t="inlineStr">
        <is>
          <t>Geschäftliche Kilometer</t>
        </is>
      </c>
      <c r="C14" s="14" t="inlineStr">
        <is>
          <t>Kilometerentschädigung CHF</t>
        </is>
      </c>
      <c r="D14" s="14" t="inlineStr">
        <is>
          <t>Anzahl Fahrten</t>
        </is>
      </c>
      <c r="E14" s="14" t="inlineStr">
        <is>
          <t>Monatsbeginn</t>
        </is>
      </c>
      <c r="F14" s="14" t="inlineStr">
        <is>
          <t>Monatsende</t>
        </is>
      </c>
      <c r="H14" s="14" t="inlineStr">
        <is>
          <t>Fahrtzweck</t>
        </is>
      </c>
      <c r="I14" s="14" t="inlineStr">
        <is>
          <t>Geschäftliche Kilometer</t>
        </is>
      </c>
      <c r="J14" s="14" t="inlineStr">
        <is>
          <t>Anzahl Fahrten</t>
        </is>
      </c>
    </row>
    <row r="15">
      <c r="A15" s="15" t="inlineStr">
        <is>
          <t>Januar</t>
        </is>
      </c>
      <c r="B15" s="36">
        <f>IF(OR($E15="",$F15=""),"",SUMIFS('Fahrtenbuch'!$M$4:$M$103,'Fahrtenbuch'!$B$4:$B$103,"&gt;="&amp;$E15,'Fahrtenbuch'!$B$4:$B$103,"&lt;"&amp;$F15,'Fahrtenbuch'!$J$4:$J$103,"Geschäftlich"))</f>
        <v/>
      </c>
      <c r="C15" s="38">
        <f>IF(OR($E15="",$F15=""),"",SUMIFS('Fahrtenbuch'!$O$4:$O$103,'Fahrtenbuch'!$B$4:$B$103,"&gt;="&amp;$E15,'Fahrtenbuch'!$B$4:$B$103,"&lt;"&amp;$F15,'Fahrtenbuch'!$J$4:$J$103,"Geschäftlich"))</f>
        <v/>
      </c>
      <c r="D15" s="16">
        <f>IF(OR($E15="",$F15=""),"",COUNTIFS('Fahrtenbuch'!$B$4:$B$103,"&gt;="&amp;$E15,'Fahrtenbuch'!$B$4:$B$103,"&lt;"&amp;$F15,'Fahrtenbuch'!$J$4:$J$103,"Geschäftlich"))</f>
        <v/>
      </c>
      <c r="E15" s="40" t="n">
        <v>46023</v>
      </c>
      <c r="F15" s="40" t="n">
        <v>46054</v>
      </c>
      <c r="H15" s="15" t="inlineStr">
        <is>
          <t>Kundentermin</t>
        </is>
      </c>
      <c r="I15" s="36">
        <f>IF($H15="","",SUMIFS('Fahrtenbuch'!$M$4:$M$103,'Fahrtenbuch'!$I$4:$I$103,$H15,'Fahrtenbuch'!$J$4:$J$103,"Geschäftlich"))</f>
        <v/>
      </c>
      <c r="J15" s="16">
        <f>IF($H15="","",COUNTIFS('Fahrtenbuch'!$I$4:$I$103,$H15,'Fahrtenbuch'!$J$4:$J$103,"Geschäftlich"))</f>
        <v/>
      </c>
    </row>
    <row r="16">
      <c r="A16" s="17" t="inlineStr">
        <is>
          <t>Februar</t>
        </is>
      </c>
      <c r="B16" s="37">
        <f>IF(OR($E16="",$F16=""),"",SUMIFS('Fahrtenbuch'!$M$4:$M$103,'Fahrtenbuch'!$B$4:$B$103,"&gt;="&amp;$E16,'Fahrtenbuch'!$B$4:$B$103,"&lt;"&amp;$F16,'Fahrtenbuch'!$J$4:$J$103,"Geschäftlich"))</f>
        <v/>
      </c>
      <c r="C16" s="41">
        <f>IF(OR($E16="",$F16=""),"",SUMIFS('Fahrtenbuch'!$O$4:$O$103,'Fahrtenbuch'!$B$4:$B$103,"&gt;="&amp;$E16,'Fahrtenbuch'!$B$4:$B$103,"&lt;"&amp;$F16,'Fahrtenbuch'!$J$4:$J$103,"Geschäftlich"))</f>
        <v/>
      </c>
      <c r="D16" s="18">
        <f>IF(OR($E16="",$F16=""),"",COUNTIFS('Fahrtenbuch'!$B$4:$B$103,"&gt;="&amp;$E16,'Fahrtenbuch'!$B$4:$B$103,"&lt;"&amp;$F16,'Fahrtenbuch'!$J$4:$J$103,"Geschäftlich"))</f>
        <v/>
      </c>
      <c r="E16" s="42" t="n">
        <v>46054</v>
      </c>
      <c r="F16" s="42" t="n">
        <v>46082</v>
      </c>
      <c r="H16" s="17" t="inlineStr">
        <is>
          <t>Baustellenbesuch</t>
        </is>
      </c>
      <c r="I16" s="37">
        <f>IF($H16="","",SUMIFS('Fahrtenbuch'!$M$4:$M$103,'Fahrtenbuch'!$I$4:$I$103,$H16,'Fahrtenbuch'!$J$4:$J$103,"Geschäftlich"))</f>
        <v/>
      </c>
      <c r="J16" s="18">
        <f>IF($H16="","",COUNTIFS('Fahrtenbuch'!$I$4:$I$103,$H16,'Fahrtenbuch'!$J$4:$J$103,"Geschäftlich"))</f>
        <v/>
      </c>
    </row>
    <row r="17">
      <c r="A17" s="15" t="inlineStr">
        <is>
          <t>März</t>
        </is>
      </c>
      <c r="B17" s="36">
        <f>IF(OR($E17="",$F17=""),"",SUMIFS('Fahrtenbuch'!$M$4:$M$103,'Fahrtenbuch'!$B$4:$B$103,"&gt;="&amp;$E17,'Fahrtenbuch'!$B$4:$B$103,"&lt;"&amp;$F17,'Fahrtenbuch'!$J$4:$J$103,"Geschäftlich"))</f>
        <v/>
      </c>
      <c r="C17" s="38">
        <f>IF(OR($E17="",$F17=""),"",SUMIFS('Fahrtenbuch'!$O$4:$O$103,'Fahrtenbuch'!$B$4:$B$103,"&gt;="&amp;$E17,'Fahrtenbuch'!$B$4:$B$103,"&lt;"&amp;$F17,'Fahrtenbuch'!$J$4:$J$103,"Geschäftlich"))</f>
        <v/>
      </c>
      <c r="D17" s="16">
        <f>IF(OR($E17="",$F17=""),"",COUNTIFS('Fahrtenbuch'!$B$4:$B$103,"&gt;="&amp;$E17,'Fahrtenbuch'!$B$4:$B$103,"&lt;"&amp;$F17,'Fahrtenbuch'!$J$4:$J$103,"Geschäftlich"))</f>
        <v/>
      </c>
      <c r="E17" s="40" t="n">
        <v>46082</v>
      </c>
      <c r="F17" s="40" t="n">
        <v>46113</v>
      </c>
      <c r="H17" s="15" t="inlineStr">
        <is>
          <t>Schulung</t>
        </is>
      </c>
      <c r="I17" s="36">
        <f>IF($H17="","",SUMIFS('Fahrtenbuch'!$M$4:$M$103,'Fahrtenbuch'!$I$4:$I$103,$H17,'Fahrtenbuch'!$J$4:$J$103,"Geschäftlich"))</f>
        <v/>
      </c>
      <c r="J17" s="16">
        <f>IF($H17="","",COUNTIFS('Fahrtenbuch'!$I$4:$I$103,$H17,'Fahrtenbuch'!$J$4:$J$103,"Geschäftlich"))</f>
        <v/>
      </c>
    </row>
    <row r="18">
      <c r="A18" s="17" t="inlineStr">
        <is>
          <t>April</t>
        </is>
      </c>
      <c r="B18" s="37">
        <f>IF(OR($E18="",$F18=""),"",SUMIFS('Fahrtenbuch'!$M$4:$M$103,'Fahrtenbuch'!$B$4:$B$103,"&gt;="&amp;$E18,'Fahrtenbuch'!$B$4:$B$103,"&lt;"&amp;$F18,'Fahrtenbuch'!$J$4:$J$103,"Geschäftlich"))</f>
        <v/>
      </c>
      <c r="C18" s="41">
        <f>IF(OR($E18="",$F18=""),"",SUMIFS('Fahrtenbuch'!$O$4:$O$103,'Fahrtenbuch'!$B$4:$B$103,"&gt;="&amp;$E18,'Fahrtenbuch'!$B$4:$B$103,"&lt;"&amp;$F18,'Fahrtenbuch'!$J$4:$J$103,"Geschäftlich"))</f>
        <v/>
      </c>
      <c r="D18" s="18">
        <f>IF(OR($E18="",$F18=""),"",COUNTIFS('Fahrtenbuch'!$B$4:$B$103,"&gt;="&amp;$E18,'Fahrtenbuch'!$B$4:$B$103,"&lt;"&amp;$F18,'Fahrtenbuch'!$J$4:$J$103,"Geschäftlich"))</f>
        <v/>
      </c>
      <c r="E18" s="42" t="n">
        <v>46113</v>
      </c>
      <c r="F18" s="42" t="n">
        <v>46143</v>
      </c>
      <c r="H18" s="17" t="inlineStr">
        <is>
          <t>Interne Sitzung</t>
        </is>
      </c>
      <c r="I18" s="37">
        <f>IF($H18="","",SUMIFS('Fahrtenbuch'!$M$4:$M$103,'Fahrtenbuch'!$I$4:$I$103,$H18,'Fahrtenbuch'!$J$4:$J$103,"Geschäftlich"))</f>
        <v/>
      </c>
      <c r="J18" s="18">
        <f>IF($H18="","",COUNTIFS('Fahrtenbuch'!$I$4:$I$103,$H18,'Fahrtenbuch'!$J$4:$J$103,"Geschäftlich"))</f>
        <v/>
      </c>
    </row>
    <row r="19">
      <c r="A19" s="15" t="inlineStr">
        <is>
          <t>Mai</t>
        </is>
      </c>
      <c r="B19" s="36">
        <f>IF(OR($E19="",$F19=""),"",SUMIFS('Fahrtenbuch'!$M$4:$M$103,'Fahrtenbuch'!$B$4:$B$103,"&gt;="&amp;$E19,'Fahrtenbuch'!$B$4:$B$103,"&lt;"&amp;$F19,'Fahrtenbuch'!$J$4:$J$103,"Geschäftlich"))</f>
        <v/>
      </c>
      <c r="C19" s="38">
        <f>IF(OR($E19="",$F19=""),"",SUMIFS('Fahrtenbuch'!$O$4:$O$103,'Fahrtenbuch'!$B$4:$B$103,"&gt;="&amp;$E19,'Fahrtenbuch'!$B$4:$B$103,"&lt;"&amp;$F19,'Fahrtenbuch'!$J$4:$J$103,"Geschäftlich"))</f>
        <v/>
      </c>
      <c r="D19" s="16">
        <f>IF(OR($E19="",$F19=""),"",COUNTIFS('Fahrtenbuch'!$B$4:$B$103,"&gt;="&amp;$E19,'Fahrtenbuch'!$B$4:$B$103,"&lt;"&amp;$F19,'Fahrtenbuch'!$J$4:$J$103,"Geschäftlich"))</f>
        <v/>
      </c>
      <c r="E19" s="40" t="n">
        <v>46143</v>
      </c>
      <c r="F19" s="40" t="n">
        <v>46174</v>
      </c>
      <c r="H19" s="15" t="inlineStr">
        <is>
          <t>Lieferantenbesuch</t>
        </is>
      </c>
      <c r="I19" s="36">
        <f>IF($H19="","",SUMIFS('Fahrtenbuch'!$M$4:$M$103,'Fahrtenbuch'!$I$4:$I$103,$H19,'Fahrtenbuch'!$J$4:$J$103,"Geschäftlich"))</f>
        <v/>
      </c>
      <c r="J19" s="16">
        <f>IF($H19="","",COUNTIFS('Fahrtenbuch'!$I$4:$I$103,$H19,'Fahrtenbuch'!$J$4:$J$103,"Geschäftlich"))</f>
        <v/>
      </c>
    </row>
    <row r="20">
      <c r="A20" s="17" t="inlineStr">
        <is>
          <t>Juni</t>
        </is>
      </c>
      <c r="B20" s="37">
        <f>IF(OR($E20="",$F20=""),"",SUMIFS('Fahrtenbuch'!$M$4:$M$103,'Fahrtenbuch'!$B$4:$B$103,"&gt;="&amp;$E20,'Fahrtenbuch'!$B$4:$B$103,"&lt;"&amp;$F20,'Fahrtenbuch'!$J$4:$J$103,"Geschäftlich"))</f>
        <v/>
      </c>
      <c r="C20" s="41">
        <f>IF(OR($E20="",$F20=""),"",SUMIFS('Fahrtenbuch'!$O$4:$O$103,'Fahrtenbuch'!$B$4:$B$103,"&gt;="&amp;$E20,'Fahrtenbuch'!$B$4:$B$103,"&lt;"&amp;$F20,'Fahrtenbuch'!$J$4:$J$103,"Geschäftlich"))</f>
        <v/>
      </c>
      <c r="D20" s="18">
        <f>IF(OR($E20="",$F20=""),"",COUNTIFS('Fahrtenbuch'!$B$4:$B$103,"&gt;="&amp;$E20,'Fahrtenbuch'!$B$4:$B$103,"&lt;"&amp;$F20,'Fahrtenbuch'!$J$4:$J$103,"Geschäftlich"))</f>
        <v/>
      </c>
      <c r="E20" s="42" t="n">
        <v>46174</v>
      </c>
      <c r="F20" s="42" t="n">
        <v>46204</v>
      </c>
      <c r="H20" s="17" t="inlineStr">
        <is>
          <t>Behördenbesuch</t>
        </is>
      </c>
      <c r="I20" s="37">
        <f>IF($H20="","",SUMIFS('Fahrtenbuch'!$M$4:$M$103,'Fahrtenbuch'!$I$4:$I$103,$H20,'Fahrtenbuch'!$J$4:$J$103,"Geschäftlich"))</f>
        <v/>
      </c>
      <c r="J20" s="18">
        <f>IF($H20="","",COUNTIFS('Fahrtenbuch'!$I$4:$I$103,$H20,'Fahrtenbuch'!$J$4:$J$103,"Geschäftlich"))</f>
        <v/>
      </c>
    </row>
    <row r="21">
      <c r="A21" s="15" t="inlineStr">
        <is>
          <t>Juli</t>
        </is>
      </c>
      <c r="B21" s="36">
        <f>IF(OR($E21="",$F21=""),"",SUMIFS('Fahrtenbuch'!$M$4:$M$103,'Fahrtenbuch'!$B$4:$B$103,"&gt;="&amp;$E21,'Fahrtenbuch'!$B$4:$B$103,"&lt;"&amp;$F21,'Fahrtenbuch'!$J$4:$J$103,"Geschäftlich"))</f>
        <v/>
      </c>
      <c r="C21" s="38">
        <f>IF(OR($E21="",$F21=""),"",SUMIFS('Fahrtenbuch'!$O$4:$O$103,'Fahrtenbuch'!$B$4:$B$103,"&gt;="&amp;$E21,'Fahrtenbuch'!$B$4:$B$103,"&lt;"&amp;$F21,'Fahrtenbuch'!$J$4:$J$103,"Geschäftlich"))</f>
        <v/>
      </c>
      <c r="D21" s="16">
        <f>IF(OR($E21="",$F21=""),"",COUNTIFS('Fahrtenbuch'!$B$4:$B$103,"&gt;="&amp;$E21,'Fahrtenbuch'!$B$4:$B$103,"&lt;"&amp;$F21,'Fahrtenbuch'!$J$4:$J$103,"Geschäftlich"))</f>
        <v/>
      </c>
      <c r="E21" s="40" t="n">
        <v>46204</v>
      </c>
      <c r="F21" s="40" t="n">
        <v>46235</v>
      </c>
      <c r="H21" s="15" t="inlineStr">
        <is>
          <t>Andere</t>
        </is>
      </c>
      <c r="I21" s="36">
        <f>IF($H21="","",SUMIFS('Fahrtenbuch'!$M$4:$M$103,'Fahrtenbuch'!$I$4:$I$103,$H21,'Fahrtenbuch'!$J$4:$J$103,"Geschäftlich"))</f>
        <v/>
      </c>
      <c r="J21" s="16">
        <f>IF($H21="","",COUNTIFS('Fahrtenbuch'!$I$4:$I$103,$H21,'Fahrtenbuch'!$J$4:$J$103,"Geschäftlich"))</f>
        <v/>
      </c>
    </row>
    <row r="22">
      <c r="A22" s="17" t="inlineStr">
        <is>
          <t>August</t>
        </is>
      </c>
      <c r="B22" s="37">
        <f>IF(OR($E22="",$F22=""),"",SUMIFS('Fahrtenbuch'!$M$4:$M$103,'Fahrtenbuch'!$B$4:$B$103,"&gt;="&amp;$E22,'Fahrtenbuch'!$B$4:$B$103,"&lt;"&amp;$F22,'Fahrtenbuch'!$J$4:$J$103,"Geschäftlich"))</f>
        <v/>
      </c>
      <c r="C22" s="41">
        <f>IF(OR($E22="",$F22=""),"",SUMIFS('Fahrtenbuch'!$O$4:$O$103,'Fahrtenbuch'!$B$4:$B$103,"&gt;="&amp;$E22,'Fahrtenbuch'!$B$4:$B$103,"&lt;"&amp;$F22,'Fahrtenbuch'!$J$4:$J$103,"Geschäftlich"))</f>
        <v/>
      </c>
      <c r="D22" s="18">
        <f>IF(OR($E22="",$F22=""),"",COUNTIFS('Fahrtenbuch'!$B$4:$B$103,"&gt;="&amp;$E22,'Fahrtenbuch'!$B$4:$B$103,"&lt;"&amp;$F22,'Fahrtenbuch'!$J$4:$J$103,"Geschäftlich"))</f>
        <v/>
      </c>
      <c r="E22" s="42" t="n">
        <v>46235</v>
      </c>
      <c r="F22" s="42" t="n">
        <v>46266</v>
      </c>
      <c r="H22" s="17" t="n"/>
      <c r="I22" s="37">
        <f>IF($H22="","",SUMIFS('Fahrtenbuch'!$M$4:$M$103,'Fahrtenbuch'!$I$4:$I$103,$H22,'Fahrtenbuch'!$J$4:$J$103,"Geschäftlich"))</f>
        <v/>
      </c>
      <c r="J22" s="18">
        <f>IF($H22="","",COUNTIFS('Fahrtenbuch'!$I$4:$I$103,$H22,'Fahrtenbuch'!$J$4:$J$103,"Geschäftlich"))</f>
        <v/>
      </c>
    </row>
    <row r="23">
      <c r="A23" s="15" t="inlineStr">
        <is>
          <t>September</t>
        </is>
      </c>
      <c r="B23" s="36">
        <f>IF(OR($E23="",$F23=""),"",SUMIFS('Fahrtenbuch'!$M$4:$M$103,'Fahrtenbuch'!$B$4:$B$103,"&gt;="&amp;$E23,'Fahrtenbuch'!$B$4:$B$103,"&lt;"&amp;$F23,'Fahrtenbuch'!$J$4:$J$103,"Geschäftlich"))</f>
        <v/>
      </c>
      <c r="C23" s="38">
        <f>IF(OR($E23="",$F23=""),"",SUMIFS('Fahrtenbuch'!$O$4:$O$103,'Fahrtenbuch'!$B$4:$B$103,"&gt;="&amp;$E23,'Fahrtenbuch'!$B$4:$B$103,"&lt;"&amp;$F23,'Fahrtenbuch'!$J$4:$J$103,"Geschäftlich"))</f>
        <v/>
      </c>
      <c r="D23" s="16">
        <f>IF(OR($E23="",$F23=""),"",COUNTIFS('Fahrtenbuch'!$B$4:$B$103,"&gt;="&amp;$E23,'Fahrtenbuch'!$B$4:$B$103,"&lt;"&amp;$F23,'Fahrtenbuch'!$J$4:$J$103,"Geschäftlich"))</f>
        <v/>
      </c>
      <c r="E23" s="40" t="n">
        <v>46266</v>
      </c>
      <c r="F23" s="40" t="n">
        <v>46296</v>
      </c>
      <c r="H23" s="15" t="n"/>
      <c r="I23" s="36">
        <f>IF($H23="","",SUMIFS('Fahrtenbuch'!$M$4:$M$103,'Fahrtenbuch'!$I$4:$I$103,$H23,'Fahrtenbuch'!$J$4:$J$103,"Geschäftlich"))</f>
        <v/>
      </c>
      <c r="J23" s="16">
        <f>IF($H23="","",COUNTIFS('Fahrtenbuch'!$I$4:$I$103,$H23,'Fahrtenbuch'!$J$4:$J$103,"Geschäftlich"))</f>
        <v/>
      </c>
    </row>
    <row r="24">
      <c r="A24" s="17" t="inlineStr">
        <is>
          <t>Oktober</t>
        </is>
      </c>
      <c r="B24" s="37">
        <f>IF(OR($E24="",$F24=""),"",SUMIFS('Fahrtenbuch'!$M$4:$M$103,'Fahrtenbuch'!$B$4:$B$103,"&gt;="&amp;$E24,'Fahrtenbuch'!$B$4:$B$103,"&lt;"&amp;$F24,'Fahrtenbuch'!$J$4:$J$103,"Geschäftlich"))</f>
        <v/>
      </c>
      <c r="C24" s="41">
        <f>IF(OR($E24="",$F24=""),"",SUMIFS('Fahrtenbuch'!$O$4:$O$103,'Fahrtenbuch'!$B$4:$B$103,"&gt;="&amp;$E24,'Fahrtenbuch'!$B$4:$B$103,"&lt;"&amp;$F24,'Fahrtenbuch'!$J$4:$J$103,"Geschäftlich"))</f>
        <v/>
      </c>
      <c r="D24" s="18">
        <f>IF(OR($E24="",$F24=""),"",COUNTIFS('Fahrtenbuch'!$B$4:$B$103,"&gt;="&amp;$E24,'Fahrtenbuch'!$B$4:$B$103,"&lt;"&amp;$F24,'Fahrtenbuch'!$J$4:$J$103,"Geschäftlich"))</f>
        <v/>
      </c>
      <c r="E24" s="42" t="n">
        <v>46296</v>
      </c>
      <c r="F24" s="42" t="n">
        <v>46327</v>
      </c>
      <c r="H24" s="17" t="n"/>
      <c r="I24" s="37">
        <f>IF($H24="","",SUMIFS('Fahrtenbuch'!$M$4:$M$103,'Fahrtenbuch'!$I$4:$I$103,$H24,'Fahrtenbuch'!$J$4:$J$103,"Geschäftlich"))</f>
        <v/>
      </c>
      <c r="J24" s="18">
        <f>IF($H24="","",COUNTIFS('Fahrtenbuch'!$I$4:$I$103,$H24,'Fahrtenbuch'!$J$4:$J$103,"Geschäftlich"))</f>
        <v/>
      </c>
    </row>
    <row r="25">
      <c r="A25" s="15" t="inlineStr">
        <is>
          <t>November</t>
        </is>
      </c>
      <c r="B25" s="36">
        <f>IF(OR($E25="",$F25=""),"",SUMIFS('Fahrtenbuch'!$M$4:$M$103,'Fahrtenbuch'!$B$4:$B$103,"&gt;="&amp;$E25,'Fahrtenbuch'!$B$4:$B$103,"&lt;"&amp;$F25,'Fahrtenbuch'!$J$4:$J$103,"Geschäftlich"))</f>
        <v/>
      </c>
      <c r="C25" s="38">
        <f>IF(OR($E25="",$F25=""),"",SUMIFS('Fahrtenbuch'!$O$4:$O$103,'Fahrtenbuch'!$B$4:$B$103,"&gt;="&amp;$E25,'Fahrtenbuch'!$B$4:$B$103,"&lt;"&amp;$F25,'Fahrtenbuch'!$J$4:$J$103,"Geschäftlich"))</f>
        <v/>
      </c>
      <c r="D25" s="16">
        <f>IF(OR($E25="",$F25=""),"",COUNTIFS('Fahrtenbuch'!$B$4:$B$103,"&gt;="&amp;$E25,'Fahrtenbuch'!$B$4:$B$103,"&lt;"&amp;$F25,'Fahrtenbuch'!$J$4:$J$103,"Geschäftlich"))</f>
        <v/>
      </c>
      <c r="E25" s="40" t="n">
        <v>46327</v>
      </c>
      <c r="F25" s="40" t="n">
        <v>46357</v>
      </c>
      <c r="H25" s="15" t="n"/>
      <c r="I25" s="36">
        <f>IF($H25="","",SUMIFS('Fahrtenbuch'!$M$4:$M$103,'Fahrtenbuch'!$I$4:$I$103,$H25,'Fahrtenbuch'!$J$4:$J$103,"Geschäftlich"))</f>
        <v/>
      </c>
      <c r="J25" s="16">
        <f>IF($H25="","",COUNTIFS('Fahrtenbuch'!$I$4:$I$103,$H25,'Fahrtenbuch'!$J$4:$J$103,"Geschäftlich"))</f>
        <v/>
      </c>
    </row>
    <row r="26">
      <c r="A26" s="17" t="inlineStr">
        <is>
          <t>Dezember</t>
        </is>
      </c>
      <c r="B26" s="37">
        <f>IF(OR($E26="",$F26=""),"",SUMIFS('Fahrtenbuch'!$M$4:$M$103,'Fahrtenbuch'!$B$4:$B$103,"&gt;="&amp;$E26,'Fahrtenbuch'!$B$4:$B$103,"&lt;"&amp;$F26,'Fahrtenbuch'!$J$4:$J$103,"Geschäftlich"))</f>
        <v/>
      </c>
      <c r="C26" s="41">
        <f>IF(OR($E26="",$F26=""),"",SUMIFS('Fahrtenbuch'!$O$4:$O$103,'Fahrtenbuch'!$B$4:$B$103,"&gt;="&amp;$E26,'Fahrtenbuch'!$B$4:$B$103,"&lt;"&amp;$F26,'Fahrtenbuch'!$J$4:$J$103,"Geschäftlich"))</f>
        <v/>
      </c>
      <c r="D26" s="18">
        <f>IF(OR($E26="",$F26=""),"",COUNTIFS('Fahrtenbuch'!$B$4:$B$103,"&gt;="&amp;$E26,'Fahrtenbuch'!$B$4:$B$103,"&lt;"&amp;$F26,'Fahrtenbuch'!$J$4:$J$103,"Geschäftlich"))</f>
        <v/>
      </c>
      <c r="E26" s="42" t="n">
        <v>46357</v>
      </c>
      <c r="F26" s="42" t="n">
        <v>46388</v>
      </c>
      <c r="H26" s="17" t="n"/>
      <c r="I26" s="37">
        <f>IF($H26="","",SUMIFS('Fahrtenbuch'!$M$4:$M$103,'Fahrtenbuch'!$I$4:$I$103,$H26,'Fahrtenbuch'!$J$4:$J$103,"Geschäftlich"))</f>
        <v/>
      </c>
      <c r="J26" s="18">
        <f>IF($H26="","",COUNTIFS('Fahrtenbuch'!$I$4:$I$103,$H26,'Fahrtenbuch'!$J$4:$J$103,"Geschäftlich"))</f>
        <v/>
      </c>
    </row>
    <row r="27">
      <c r="A27" s="15" t="n"/>
      <c r="B27" s="36">
        <f>IF(OR($E27="",$F27=""),"",SUMIFS('Fahrtenbuch'!$M$4:$M$103,'Fahrtenbuch'!$B$4:$B$103,"&gt;="&amp;$E27,'Fahrtenbuch'!$B$4:$B$103,"&lt;"&amp;$F27,'Fahrtenbuch'!$J$4:$J$103,"Geschäftlich"))</f>
        <v/>
      </c>
      <c r="C27" s="38">
        <f>IF(OR($E27="",$F27=""),"",SUMIFS('Fahrtenbuch'!$O$4:$O$103,'Fahrtenbuch'!$B$4:$B$103,"&gt;="&amp;$E27,'Fahrtenbuch'!$B$4:$B$103,"&lt;"&amp;$F27,'Fahrtenbuch'!$J$4:$J$103,"Geschäftlich"))</f>
        <v/>
      </c>
      <c r="D27" s="16">
        <f>IF(OR($E27="",$F27=""),"",COUNTIFS('Fahrtenbuch'!$B$4:$B$103,"&gt;="&amp;$E27,'Fahrtenbuch'!$B$4:$B$103,"&lt;"&amp;$F27,'Fahrtenbuch'!$J$4:$J$103,"Geschäftlich"))</f>
        <v/>
      </c>
      <c r="E27" s="40" t="n"/>
      <c r="F27" s="40" t="n"/>
      <c r="H27" s="15" t="n"/>
      <c r="I27" s="36">
        <f>IF($H27="","",SUMIFS('Fahrtenbuch'!$M$4:$M$103,'Fahrtenbuch'!$I$4:$I$103,$H27,'Fahrtenbuch'!$J$4:$J$103,"Geschäftlich"))</f>
        <v/>
      </c>
      <c r="J27" s="16">
        <f>IF($H27="","",COUNTIFS('Fahrtenbuch'!$I$4:$I$103,$H27,'Fahrtenbuch'!$J$4:$J$103,"Geschäftlich"))</f>
        <v/>
      </c>
    </row>
    <row r="28">
      <c r="A28" s="17" t="n"/>
      <c r="B28" s="37">
        <f>IF(OR($E28="",$F28=""),"",SUMIFS('Fahrtenbuch'!$M$4:$M$103,'Fahrtenbuch'!$B$4:$B$103,"&gt;="&amp;$E28,'Fahrtenbuch'!$B$4:$B$103,"&lt;"&amp;$F28,'Fahrtenbuch'!$J$4:$J$103,"Geschäftlich"))</f>
        <v/>
      </c>
      <c r="C28" s="41">
        <f>IF(OR($E28="",$F28=""),"",SUMIFS('Fahrtenbuch'!$O$4:$O$103,'Fahrtenbuch'!$B$4:$B$103,"&gt;="&amp;$E28,'Fahrtenbuch'!$B$4:$B$103,"&lt;"&amp;$F28,'Fahrtenbuch'!$J$4:$J$103,"Geschäftlich"))</f>
        <v/>
      </c>
      <c r="D28" s="18">
        <f>IF(OR($E28="",$F28=""),"",COUNTIFS('Fahrtenbuch'!$B$4:$B$103,"&gt;="&amp;$E28,'Fahrtenbuch'!$B$4:$B$103,"&lt;"&amp;$F28,'Fahrtenbuch'!$J$4:$J$103,"Geschäftlich"))</f>
        <v/>
      </c>
      <c r="E28" s="42" t="n"/>
      <c r="F28" s="42" t="n"/>
      <c r="H28" s="17" t="n"/>
      <c r="I28" s="37">
        <f>IF($H28="","",SUMIFS('Fahrtenbuch'!$M$4:$M$103,'Fahrtenbuch'!$I$4:$I$103,$H28,'Fahrtenbuch'!$J$4:$J$103,"Geschäftlich"))</f>
        <v/>
      </c>
      <c r="J28" s="18">
        <f>IF($H28="","",COUNTIFS('Fahrtenbuch'!$I$4:$I$103,$H28,'Fahrtenbuch'!$J$4:$J$103,"Geschäftlich"))</f>
        <v/>
      </c>
    </row>
    <row r="29">
      <c r="A29" s="15" t="n"/>
      <c r="B29" s="36">
        <f>IF(OR($E29="",$F29=""),"",SUMIFS('Fahrtenbuch'!$M$4:$M$103,'Fahrtenbuch'!$B$4:$B$103,"&gt;="&amp;$E29,'Fahrtenbuch'!$B$4:$B$103,"&lt;"&amp;$F29,'Fahrtenbuch'!$J$4:$J$103,"Geschäftlich"))</f>
        <v/>
      </c>
      <c r="C29" s="38">
        <f>IF(OR($E29="",$F29=""),"",SUMIFS('Fahrtenbuch'!$O$4:$O$103,'Fahrtenbuch'!$B$4:$B$103,"&gt;="&amp;$E29,'Fahrtenbuch'!$B$4:$B$103,"&lt;"&amp;$F29,'Fahrtenbuch'!$J$4:$J$103,"Geschäftlich"))</f>
        <v/>
      </c>
      <c r="D29" s="16">
        <f>IF(OR($E29="",$F29=""),"",COUNTIFS('Fahrtenbuch'!$B$4:$B$103,"&gt;="&amp;$E29,'Fahrtenbuch'!$B$4:$B$103,"&lt;"&amp;$F29,'Fahrtenbuch'!$J$4:$J$103,"Geschäftlich"))</f>
        <v/>
      </c>
      <c r="E29" s="40" t="n"/>
      <c r="F29" s="40" t="n"/>
      <c r="H29" s="15" t="n"/>
      <c r="I29" s="36">
        <f>IF($H29="","",SUMIFS('Fahrtenbuch'!$M$4:$M$103,'Fahrtenbuch'!$I$4:$I$103,$H29,'Fahrtenbuch'!$J$4:$J$103,"Geschäftlich"))</f>
        <v/>
      </c>
      <c r="J29" s="16">
        <f>IF($H29="","",COUNTIFS('Fahrtenbuch'!$I$4:$I$103,$H29,'Fahrtenbuch'!$J$4:$J$103,"Geschäftlich"))</f>
        <v/>
      </c>
    </row>
    <row r="30">
      <c r="A30" s="17" t="n"/>
      <c r="B30" s="37">
        <f>IF(OR($E30="",$F30=""),"",SUMIFS('Fahrtenbuch'!$M$4:$M$103,'Fahrtenbuch'!$B$4:$B$103,"&gt;="&amp;$E30,'Fahrtenbuch'!$B$4:$B$103,"&lt;"&amp;$F30,'Fahrtenbuch'!$J$4:$J$103,"Geschäftlich"))</f>
        <v/>
      </c>
      <c r="C30" s="41">
        <f>IF(OR($E30="",$F30=""),"",SUMIFS('Fahrtenbuch'!$O$4:$O$103,'Fahrtenbuch'!$B$4:$B$103,"&gt;="&amp;$E30,'Fahrtenbuch'!$B$4:$B$103,"&lt;"&amp;$F30,'Fahrtenbuch'!$J$4:$J$103,"Geschäftlich"))</f>
        <v/>
      </c>
      <c r="D30" s="18">
        <f>IF(OR($E30="",$F30=""),"",COUNTIFS('Fahrtenbuch'!$B$4:$B$103,"&gt;="&amp;$E30,'Fahrtenbuch'!$B$4:$B$103,"&lt;"&amp;$F30,'Fahrtenbuch'!$J$4:$J$103,"Geschäftlich"))</f>
        <v/>
      </c>
      <c r="E30" s="42" t="n"/>
      <c r="F30" s="42" t="n"/>
      <c r="H30" s="17" t="n"/>
      <c r="I30" s="37">
        <f>IF($H30="","",SUMIFS('Fahrtenbuch'!$M$4:$M$103,'Fahrtenbuch'!$I$4:$I$103,$H30,'Fahrtenbuch'!$J$4:$J$103,"Geschäftlich"))</f>
        <v/>
      </c>
      <c r="J30" s="18">
        <f>IF($H30="","",COUNTIFS('Fahrtenbuch'!$I$4:$I$103,$H30,'Fahrtenbuch'!$J$4:$J$103,"Geschäftlich"))</f>
        <v/>
      </c>
    </row>
    <row r="31">
      <c r="A31" s="15" t="n"/>
      <c r="B31" s="36">
        <f>IF(OR($E31="",$F31=""),"",SUMIFS('Fahrtenbuch'!$M$4:$M$103,'Fahrtenbuch'!$B$4:$B$103,"&gt;="&amp;$E31,'Fahrtenbuch'!$B$4:$B$103,"&lt;"&amp;$F31,'Fahrtenbuch'!$J$4:$J$103,"Geschäftlich"))</f>
        <v/>
      </c>
      <c r="C31" s="38">
        <f>IF(OR($E31="",$F31=""),"",SUMIFS('Fahrtenbuch'!$O$4:$O$103,'Fahrtenbuch'!$B$4:$B$103,"&gt;="&amp;$E31,'Fahrtenbuch'!$B$4:$B$103,"&lt;"&amp;$F31,'Fahrtenbuch'!$J$4:$J$103,"Geschäftlich"))</f>
        <v/>
      </c>
      <c r="D31" s="16">
        <f>IF(OR($E31="",$F31=""),"",COUNTIFS('Fahrtenbuch'!$B$4:$B$103,"&gt;="&amp;$E31,'Fahrtenbuch'!$B$4:$B$103,"&lt;"&amp;$F31,'Fahrtenbuch'!$J$4:$J$103,"Geschäftlich"))</f>
        <v/>
      </c>
      <c r="E31" s="40" t="n"/>
      <c r="F31" s="40" t="n"/>
      <c r="H31" s="15" t="n"/>
      <c r="I31" s="36">
        <f>IF($H31="","",SUMIFS('Fahrtenbuch'!$M$4:$M$103,'Fahrtenbuch'!$I$4:$I$103,$H31,'Fahrtenbuch'!$J$4:$J$103,"Geschäftlich"))</f>
        <v/>
      </c>
      <c r="J31" s="16">
        <f>IF($H31="","",COUNTIFS('Fahrtenbuch'!$I$4:$I$103,$H31,'Fahrtenbuch'!$J$4:$J$103,"Geschäftlich"))</f>
        <v/>
      </c>
    </row>
    <row r="32">
      <c r="A32" s="17" t="n"/>
      <c r="B32" s="37">
        <f>IF(OR($E32="",$F32=""),"",SUMIFS('Fahrtenbuch'!$M$4:$M$103,'Fahrtenbuch'!$B$4:$B$103,"&gt;="&amp;$E32,'Fahrtenbuch'!$B$4:$B$103,"&lt;"&amp;$F32,'Fahrtenbuch'!$J$4:$J$103,"Geschäftlich"))</f>
        <v/>
      </c>
      <c r="C32" s="41">
        <f>IF(OR($E32="",$F32=""),"",SUMIFS('Fahrtenbuch'!$O$4:$O$103,'Fahrtenbuch'!$B$4:$B$103,"&gt;="&amp;$E32,'Fahrtenbuch'!$B$4:$B$103,"&lt;"&amp;$F32,'Fahrtenbuch'!$J$4:$J$103,"Geschäftlich"))</f>
        <v/>
      </c>
      <c r="D32" s="18">
        <f>IF(OR($E32="",$F32=""),"",COUNTIFS('Fahrtenbuch'!$B$4:$B$103,"&gt;="&amp;$E32,'Fahrtenbuch'!$B$4:$B$103,"&lt;"&amp;$F32,'Fahrtenbuch'!$J$4:$J$103,"Geschäftlich"))</f>
        <v/>
      </c>
      <c r="E32" s="42" t="n"/>
      <c r="F32" s="42" t="n"/>
      <c r="H32" s="17" t="n"/>
      <c r="I32" s="37">
        <f>IF($H32="","",SUMIFS('Fahrtenbuch'!$M$4:$M$103,'Fahrtenbuch'!$I$4:$I$103,$H32,'Fahrtenbuch'!$J$4:$J$103,"Geschäftlich"))</f>
        <v/>
      </c>
      <c r="J32" s="18">
        <f>IF($H32="","",COUNTIFS('Fahrtenbuch'!$I$4:$I$103,$H32,'Fahrtenbuch'!$J$4:$J$103,"Geschäftlich"))</f>
        <v/>
      </c>
    </row>
    <row r="33">
      <c r="A33" s="15" t="n"/>
      <c r="B33" s="36">
        <f>IF(OR($E33="",$F33=""),"",SUMIFS('Fahrtenbuch'!$M$4:$M$103,'Fahrtenbuch'!$B$4:$B$103,"&gt;="&amp;$E33,'Fahrtenbuch'!$B$4:$B$103,"&lt;"&amp;$F33,'Fahrtenbuch'!$J$4:$J$103,"Geschäftlich"))</f>
        <v/>
      </c>
      <c r="C33" s="38">
        <f>IF(OR($E33="",$F33=""),"",SUMIFS('Fahrtenbuch'!$O$4:$O$103,'Fahrtenbuch'!$B$4:$B$103,"&gt;="&amp;$E33,'Fahrtenbuch'!$B$4:$B$103,"&lt;"&amp;$F33,'Fahrtenbuch'!$J$4:$J$103,"Geschäftlich"))</f>
        <v/>
      </c>
      <c r="D33" s="16">
        <f>IF(OR($E33="",$F33=""),"",COUNTIFS('Fahrtenbuch'!$B$4:$B$103,"&gt;="&amp;$E33,'Fahrtenbuch'!$B$4:$B$103,"&lt;"&amp;$F33,'Fahrtenbuch'!$J$4:$J$103,"Geschäftlich"))</f>
        <v/>
      </c>
      <c r="E33" s="40" t="n"/>
      <c r="F33" s="40" t="n"/>
      <c r="H33" s="15" t="n"/>
      <c r="I33" s="36">
        <f>IF($H33="","",SUMIFS('Fahrtenbuch'!$M$4:$M$103,'Fahrtenbuch'!$I$4:$I$103,$H33,'Fahrtenbuch'!$J$4:$J$103,"Geschäftlich"))</f>
        <v/>
      </c>
      <c r="J33" s="16">
        <f>IF($H33="","",COUNTIFS('Fahrtenbuch'!$I$4:$I$103,$H33,'Fahrtenbuch'!$J$4:$J$103,"Geschäftlich"))</f>
        <v/>
      </c>
    </row>
    <row r="34">
      <c r="A34" s="17" t="n"/>
      <c r="B34" s="37">
        <f>IF(OR($E34="",$F34=""),"",SUMIFS('Fahrtenbuch'!$M$4:$M$103,'Fahrtenbuch'!$B$4:$B$103,"&gt;="&amp;$E34,'Fahrtenbuch'!$B$4:$B$103,"&lt;"&amp;$F34,'Fahrtenbuch'!$J$4:$J$103,"Geschäftlich"))</f>
        <v/>
      </c>
      <c r="C34" s="41">
        <f>IF(OR($E34="",$F34=""),"",SUMIFS('Fahrtenbuch'!$O$4:$O$103,'Fahrtenbuch'!$B$4:$B$103,"&gt;="&amp;$E34,'Fahrtenbuch'!$B$4:$B$103,"&lt;"&amp;$F34,'Fahrtenbuch'!$J$4:$J$103,"Geschäftlich"))</f>
        <v/>
      </c>
      <c r="D34" s="18">
        <f>IF(OR($E34="",$F34=""),"",COUNTIFS('Fahrtenbuch'!$B$4:$B$103,"&gt;="&amp;$E34,'Fahrtenbuch'!$B$4:$B$103,"&lt;"&amp;$F34,'Fahrtenbuch'!$J$4:$J$103,"Geschäftlich"))</f>
        <v/>
      </c>
      <c r="E34" s="42" t="n"/>
      <c r="F34" s="42" t="n"/>
      <c r="H34" s="17" t="n"/>
      <c r="I34" s="37">
        <f>IF($H34="","",SUMIFS('Fahrtenbuch'!$M$4:$M$103,'Fahrtenbuch'!$I$4:$I$103,$H34,'Fahrtenbuch'!$J$4:$J$103,"Geschäftlich"))</f>
        <v/>
      </c>
      <c r="J34" s="18">
        <f>IF($H34="","",COUNTIFS('Fahrtenbuch'!$I$4:$I$103,$H34,'Fahrtenbuch'!$J$4:$J$103,"Geschäftlich"))</f>
        <v/>
      </c>
    </row>
    <row r="35">
      <c r="A35" s="15" t="n"/>
      <c r="B35" s="36">
        <f>IF(OR($E35="",$F35=""),"",SUMIFS('Fahrtenbuch'!$M$4:$M$103,'Fahrtenbuch'!$B$4:$B$103,"&gt;="&amp;$E35,'Fahrtenbuch'!$B$4:$B$103,"&lt;"&amp;$F35,'Fahrtenbuch'!$J$4:$J$103,"Geschäftlich"))</f>
        <v/>
      </c>
      <c r="C35" s="38">
        <f>IF(OR($E35="",$F35=""),"",SUMIFS('Fahrtenbuch'!$O$4:$O$103,'Fahrtenbuch'!$B$4:$B$103,"&gt;="&amp;$E35,'Fahrtenbuch'!$B$4:$B$103,"&lt;"&amp;$F35,'Fahrtenbuch'!$J$4:$J$103,"Geschäftlich"))</f>
        <v/>
      </c>
      <c r="D35" s="16">
        <f>IF(OR($E35="",$F35=""),"",COUNTIFS('Fahrtenbuch'!$B$4:$B$103,"&gt;="&amp;$E35,'Fahrtenbuch'!$B$4:$B$103,"&lt;"&amp;$F35,'Fahrtenbuch'!$J$4:$J$103,"Geschäftlich"))</f>
        <v/>
      </c>
      <c r="E35" s="40" t="n"/>
      <c r="F35" s="40" t="n"/>
      <c r="H35" s="15" t="n"/>
      <c r="I35" s="36">
        <f>IF($H35="","",SUMIFS('Fahrtenbuch'!$M$4:$M$103,'Fahrtenbuch'!$I$4:$I$103,$H35,'Fahrtenbuch'!$J$4:$J$103,"Geschäftlich"))</f>
        <v/>
      </c>
      <c r="J35" s="16">
        <f>IF($H35="","",COUNTIFS('Fahrtenbuch'!$I$4:$I$103,$H35,'Fahrtenbuch'!$J$4:$J$103,"Geschäftlich"))</f>
        <v/>
      </c>
    </row>
    <row r="36">
      <c r="A36" s="17" t="n"/>
      <c r="B36" s="37">
        <f>IF(OR($E36="",$F36=""),"",SUMIFS('Fahrtenbuch'!$M$4:$M$103,'Fahrtenbuch'!$B$4:$B$103,"&gt;="&amp;$E36,'Fahrtenbuch'!$B$4:$B$103,"&lt;"&amp;$F36,'Fahrtenbuch'!$J$4:$J$103,"Geschäftlich"))</f>
        <v/>
      </c>
      <c r="C36" s="41">
        <f>IF(OR($E36="",$F36=""),"",SUMIFS('Fahrtenbuch'!$O$4:$O$103,'Fahrtenbuch'!$B$4:$B$103,"&gt;="&amp;$E36,'Fahrtenbuch'!$B$4:$B$103,"&lt;"&amp;$F36,'Fahrtenbuch'!$J$4:$J$103,"Geschäftlich"))</f>
        <v/>
      </c>
      <c r="D36" s="18">
        <f>IF(OR($E36="",$F36=""),"",COUNTIFS('Fahrtenbuch'!$B$4:$B$103,"&gt;="&amp;$E36,'Fahrtenbuch'!$B$4:$B$103,"&lt;"&amp;$F36,'Fahrtenbuch'!$J$4:$J$103,"Geschäftlich"))</f>
        <v/>
      </c>
      <c r="E36" s="42" t="n"/>
      <c r="F36" s="42" t="n"/>
      <c r="H36" s="17" t="n"/>
      <c r="I36" s="37">
        <f>IF($H36="","",SUMIFS('Fahrtenbuch'!$M$4:$M$103,'Fahrtenbuch'!$I$4:$I$103,$H36,'Fahrtenbuch'!$J$4:$J$103,"Geschäftlich"))</f>
        <v/>
      </c>
      <c r="J36" s="18">
        <f>IF($H36="","",COUNTIFS('Fahrtenbuch'!$I$4:$I$103,$H36,'Fahrtenbuch'!$J$4:$J$103,"Geschäftlich"))</f>
        <v/>
      </c>
    </row>
    <row r="37">
      <c r="A37" s="15" t="n"/>
      <c r="B37" s="36">
        <f>IF(OR($E37="",$F37=""),"",SUMIFS('Fahrtenbuch'!$M$4:$M$103,'Fahrtenbuch'!$B$4:$B$103,"&gt;="&amp;$E37,'Fahrtenbuch'!$B$4:$B$103,"&lt;"&amp;$F37,'Fahrtenbuch'!$J$4:$J$103,"Geschäftlich"))</f>
        <v/>
      </c>
      <c r="C37" s="38">
        <f>IF(OR($E37="",$F37=""),"",SUMIFS('Fahrtenbuch'!$O$4:$O$103,'Fahrtenbuch'!$B$4:$B$103,"&gt;="&amp;$E37,'Fahrtenbuch'!$B$4:$B$103,"&lt;"&amp;$F37,'Fahrtenbuch'!$J$4:$J$103,"Geschäftlich"))</f>
        <v/>
      </c>
      <c r="D37" s="16">
        <f>IF(OR($E37="",$F37=""),"",COUNTIFS('Fahrtenbuch'!$B$4:$B$103,"&gt;="&amp;$E37,'Fahrtenbuch'!$B$4:$B$103,"&lt;"&amp;$F37,'Fahrtenbuch'!$J$4:$J$103,"Geschäftlich"))</f>
        <v/>
      </c>
      <c r="E37" s="40" t="n"/>
      <c r="F37" s="40" t="n"/>
      <c r="H37" s="15" t="n"/>
      <c r="I37" s="36">
        <f>IF($H37="","",SUMIFS('Fahrtenbuch'!$M$4:$M$103,'Fahrtenbuch'!$I$4:$I$103,$H37,'Fahrtenbuch'!$J$4:$J$103,"Geschäftlich"))</f>
        <v/>
      </c>
      <c r="J37" s="16">
        <f>IF($H37="","",COUNTIFS('Fahrtenbuch'!$I$4:$I$103,$H37,'Fahrtenbuch'!$J$4:$J$103,"Geschäftlich"))</f>
        <v/>
      </c>
    </row>
    <row r="38">
      <c r="A38" s="17" t="n"/>
      <c r="B38" s="37">
        <f>IF(OR($E38="",$F38=""),"",SUMIFS('Fahrtenbuch'!$M$4:$M$103,'Fahrtenbuch'!$B$4:$B$103,"&gt;="&amp;$E38,'Fahrtenbuch'!$B$4:$B$103,"&lt;"&amp;$F38,'Fahrtenbuch'!$J$4:$J$103,"Geschäftlich"))</f>
        <v/>
      </c>
      <c r="C38" s="41">
        <f>IF(OR($E38="",$F38=""),"",SUMIFS('Fahrtenbuch'!$O$4:$O$103,'Fahrtenbuch'!$B$4:$B$103,"&gt;="&amp;$E38,'Fahrtenbuch'!$B$4:$B$103,"&lt;"&amp;$F38,'Fahrtenbuch'!$J$4:$J$103,"Geschäftlich"))</f>
        <v/>
      </c>
      <c r="D38" s="18">
        <f>IF(OR($E38="",$F38=""),"",COUNTIFS('Fahrtenbuch'!$B$4:$B$103,"&gt;="&amp;$E38,'Fahrtenbuch'!$B$4:$B$103,"&lt;"&amp;$F38,'Fahrtenbuch'!$J$4:$J$103,"Geschäftlich"))</f>
        <v/>
      </c>
      <c r="E38" s="42" t="n"/>
      <c r="F38" s="42" t="n"/>
      <c r="H38" s="17" t="n"/>
      <c r="I38" s="37">
        <f>IF($H38="","",SUMIFS('Fahrtenbuch'!$M$4:$M$103,'Fahrtenbuch'!$I$4:$I$103,$H38,'Fahrtenbuch'!$J$4:$J$103,"Geschäftlich"))</f>
        <v/>
      </c>
      <c r="J38" s="18">
        <f>IF($H38="","",COUNTIFS('Fahrtenbuch'!$I$4:$I$103,$H38,'Fahrtenbuch'!$J$4:$J$103,"Geschäftlich"))</f>
        <v/>
      </c>
    </row>
    <row r="39">
      <c r="A39" s="15" t="n"/>
      <c r="B39" s="36">
        <f>IF(OR($E39="",$F39=""),"",SUMIFS('Fahrtenbuch'!$M$4:$M$103,'Fahrtenbuch'!$B$4:$B$103,"&gt;="&amp;$E39,'Fahrtenbuch'!$B$4:$B$103,"&lt;"&amp;$F39,'Fahrtenbuch'!$J$4:$J$103,"Geschäftlich"))</f>
        <v/>
      </c>
      <c r="C39" s="38">
        <f>IF(OR($E39="",$F39=""),"",SUMIFS('Fahrtenbuch'!$O$4:$O$103,'Fahrtenbuch'!$B$4:$B$103,"&gt;="&amp;$E39,'Fahrtenbuch'!$B$4:$B$103,"&lt;"&amp;$F39,'Fahrtenbuch'!$J$4:$J$103,"Geschäftlich"))</f>
        <v/>
      </c>
      <c r="D39" s="16">
        <f>IF(OR($E39="",$F39=""),"",COUNTIFS('Fahrtenbuch'!$B$4:$B$103,"&gt;="&amp;$E39,'Fahrtenbuch'!$B$4:$B$103,"&lt;"&amp;$F39,'Fahrtenbuch'!$J$4:$J$103,"Geschäftlich"))</f>
        <v/>
      </c>
      <c r="E39" s="40" t="n"/>
      <c r="F39" s="40" t="n"/>
      <c r="H39" s="15" t="n"/>
      <c r="I39" s="36">
        <f>IF($H39="","",SUMIFS('Fahrtenbuch'!$M$4:$M$103,'Fahrtenbuch'!$I$4:$I$103,$H39,'Fahrtenbuch'!$J$4:$J$103,"Geschäftlich"))</f>
        <v/>
      </c>
      <c r="J39" s="16">
        <f>IF($H39="","",COUNTIFS('Fahrtenbuch'!$I$4:$I$103,$H39,'Fahrtenbuch'!$J$4:$J$103,"Geschäftlich"))</f>
        <v/>
      </c>
    </row>
    <row r="40">
      <c r="A40" s="17" t="n"/>
      <c r="B40" s="37">
        <f>IF(OR($E40="",$F40=""),"",SUMIFS('Fahrtenbuch'!$M$4:$M$103,'Fahrtenbuch'!$B$4:$B$103,"&gt;="&amp;$E40,'Fahrtenbuch'!$B$4:$B$103,"&lt;"&amp;$F40,'Fahrtenbuch'!$J$4:$J$103,"Geschäftlich"))</f>
        <v/>
      </c>
      <c r="C40" s="41">
        <f>IF(OR($E40="",$F40=""),"",SUMIFS('Fahrtenbuch'!$O$4:$O$103,'Fahrtenbuch'!$B$4:$B$103,"&gt;="&amp;$E40,'Fahrtenbuch'!$B$4:$B$103,"&lt;"&amp;$F40,'Fahrtenbuch'!$J$4:$J$103,"Geschäftlich"))</f>
        <v/>
      </c>
      <c r="D40" s="18">
        <f>IF(OR($E40="",$F40=""),"",COUNTIFS('Fahrtenbuch'!$B$4:$B$103,"&gt;="&amp;$E40,'Fahrtenbuch'!$B$4:$B$103,"&lt;"&amp;$F40,'Fahrtenbuch'!$J$4:$J$103,"Geschäftlich"))</f>
        <v/>
      </c>
      <c r="E40" s="42" t="n"/>
      <c r="F40" s="42" t="n"/>
      <c r="H40" s="17" t="n"/>
      <c r="I40" s="37">
        <f>IF($H40="","",SUMIFS('Fahrtenbuch'!$M$4:$M$103,'Fahrtenbuch'!$I$4:$I$103,$H40,'Fahrtenbuch'!$J$4:$J$103,"Geschäftlich"))</f>
        <v/>
      </c>
      <c r="J40" s="18">
        <f>IF($H40="","",COUNTIFS('Fahrtenbuch'!$I$4:$I$103,$H40,'Fahrtenbuch'!$J$4:$J$103,"Geschäftlich"))</f>
        <v/>
      </c>
    </row>
    <row r="41">
      <c r="A41" s="15" t="n"/>
      <c r="B41" s="36">
        <f>IF(OR($E41="",$F41=""),"",SUMIFS('Fahrtenbuch'!$M$4:$M$103,'Fahrtenbuch'!$B$4:$B$103,"&gt;="&amp;$E41,'Fahrtenbuch'!$B$4:$B$103,"&lt;"&amp;$F41,'Fahrtenbuch'!$J$4:$J$103,"Geschäftlich"))</f>
        <v/>
      </c>
      <c r="C41" s="38">
        <f>IF(OR($E41="",$F41=""),"",SUMIFS('Fahrtenbuch'!$O$4:$O$103,'Fahrtenbuch'!$B$4:$B$103,"&gt;="&amp;$E41,'Fahrtenbuch'!$B$4:$B$103,"&lt;"&amp;$F41,'Fahrtenbuch'!$J$4:$J$103,"Geschäftlich"))</f>
        <v/>
      </c>
      <c r="D41" s="16">
        <f>IF(OR($E41="",$F41=""),"",COUNTIFS('Fahrtenbuch'!$B$4:$B$103,"&gt;="&amp;$E41,'Fahrtenbuch'!$B$4:$B$103,"&lt;"&amp;$F41,'Fahrtenbuch'!$J$4:$J$103,"Geschäftlich"))</f>
        <v/>
      </c>
      <c r="E41" s="40" t="n"/>
      <c r="F41" s="40" t="n"/>
      <c r="H41" s="15" t="n"/>
      <c r="I41" s="36">
        <f>IF($H41="","",SUMIFS('Fahrtenbuch'!$M$4:$M$103,'Fahrtenbuch'!$I$4:$I$103,$H41,'Fahrtenbuch'!$J$4:$J$103,"Geschäftlich"))</f>
        <v/>
      </c>
      <c r="J41" s="16">
        <f>IF($H41="","",COUNTIFS('Fahrtenbuch'!$I$4:$I$103,$H41,'Fahrtenbuch'!$J$4:$J$103,"Geschäftlich"))</f>
        <v/>
      </c>
    </row>
    <row r="42">
      <c r="A42" s="17" t="n"/>
      <c r="B42" s="37">
        <f>IF(OR($E42="",$F42=""),"",SUMIFS('Fahrtenbuch'!$M$4:$M$103,'Fahrtenbuch'!$B$4:$B$103,"&gt;="&amp;$E42,'Fahrtenbuch'!$B$4:$B$103,"&lt;"&amp;$F42,'Fahrtenbuch'!$J$4:$J$103,"Geschäftlich"))</f>
        <v/>
      </c>
      <c r="C42" s="41">
        <f>IF(OR($E42="",$F42=""),"",SUMIFS('Fahrtenbuch'!$O$4:$O$103,'Fahrtenbuch'!$B$4:$B$103,"&gt;="&amp;$E42,'Fahrtenbuch'!$B$4:$B$103,"&lt;"&amp;$F42,'Fahrtenbuch'!$J$4:$J$103,"Geschäftlich"))</f>
        <v/>
      </c>
      <c r="D42" s="18">
        <f>IF(OR($E42="",$F42=""),"",COUNTIFS('Fahrtenbuch'!$B$4:$B$103,"&gt;="&amp;$E42,'Fahrtenbuch'!$B$4:$B$103,"&lt;"&amp;$F42,'Fahrtenbuch'!$J$4:$J$103,"Geschäftlich"))</f>
        <v/>
      </c>
      <c r="E42" s="42" t="n"/>
      <c r="F42" s="42" t="n"/>
      <c r="H42" s="17" t="n"/>
      <c r="I42" s="37">
        <f>IF($H42="","",SUMIFS('Fahrtenbuch'!$M$4:$M$103,'Fahrtenbuch'!$I$4:$I$103,$H42,'Fahrtenbuch'!$J$4:$J$103,"Geschäftlich"))</f>
        <v/>
      </c>
      <c r="J42" s="18">
        <f>IF($H42="","",COUNTIFS('Fahrtenbuch'!$I$4:$I$103,$H42,'Fahrtenbuch'!$J$4:$J$103,"Geschäftlich"))</f>
        <v/>
      </c>
    </row>
    <row r="43">
      <c r="A43" s="15" t="n"/>
      <c r="B43" s="36">
        <f>IF(OR($E43="",$F43=""),"",SUMIFS('Fahrtenbuch'!$M$4:$M$103,'Fahrtenbuch'!$B$4:$B$103,"&gt;="&amp;$E43,'Fahrtenbuch'!$B$4:$B$103,"&lt;"&amp;$F43,'Fahrtenbuch'!$J$4:$J$103,"Geschäftlich"))</f>
        <v/>
      </c>
      <c r="C43" s="38">
        <f>IF(OR($E43="",$F43=""),"",SUMIFS('Fahrtenbuch'!$O$4:$O$103,'Fahrtenbuch'!$B$4:$B$103,"&gt;="&amp;$E43,'Fahrtenbuch'!$B$4:$B$103,"&lt;"&amp;$F43,'Fahrtenbuch'!$J$4:$J$103,"Geschäftlich"))</f>
        <v/>
      </c>
      <c r="D43" s="16">
        <f>IF(OR($E43="",$F43=""),"",COUNTIFS('Fahrtenbuch'!$B$4:$B$103,"&gt;="&amp;$E43,'Fahrtenbuch'!$B$4:$B$103,"&lt;"&amp;$F43,'Fahrtenbuch'!$J$4:$J$103,"Geschäftlich"))</f>
        <v/>
      </c>
      <c r="E43" s="40" t="n"/>
      <c r="F43" s="40" t="n"/>
      <c r="H43" s="15" t="n"/>
      <c r="I43" s="36">
        <f>IF($H43="","",SUMIFS('Fahrtenbuch'!$M$4:$M$103,'Fahrtenbuch'!$I$4:$I$103,$H43,'Fahrtenbuch'!$J$4:$J$103,"Geschäftlich"))</f>
        <v/>
      </c>
      <c r="J43" s="16">
        <f>IF($H43="","",COUNTIFS('Fahrtenbuch'!$I$4:$I$103,$H43,'Fahrtenbuch'!$J$4:$J$103,"Geschäftlich"))</f>
        <v/>
      </c>
    </row>
    <row r="44">
      <c r="A44" s="17" t="n"/>
      <c r="B44" s="37">
        <f>IF(OR($E44="",$F44=""),"",SUMIFS('Fahrtenbuch'!$M$4:$M$103,'Fahrtenbuch'!$B$4:$B$103,"&gt;="&amp;$E44,'Fahrtenbuch'!$B$4:$B$103,"&lt;"&amp;$F44,'Fahrtenbuch'!$J$4:$J$103,"Geschäftlich"))</f>
        <v/>
      </c>
      <c r="C44" s="41">
        <f>IF(OR($E44="",$F44=""),"",SUMIFS('Fahrtenbuch'!$O$4:$O$103,'Fahrtenbuch'!$B$4:$B$103,"&gt;="&amp;$E44,'Fahrtenbuch'!$B$4:$B$103,"&lt;"&amp;$F44,'Fahrtenbuch'!$J$4:$J$103,"Geschäftlich"))</f>
        <v/>
      </c>
      <c r="D44" s="18">
        <f>IF(OR($E44="",$F44=""),"",COUNTIFS('Fahrtenbuch'!$B$4:$B$103,"&gt;="&amp;$E44,'Fahrtenbuch'!$B$4:$B$103,"&lt;"&amp;$F44,'Fahrtenbuch'!$J$4:$J$103,"Geschäftlich"))</f>
        <v/>
      </c>
      <c r="E44" s="42" t="n"/>
      <c r="F44" s="42" t="n"/>
      <c r="H44" s="17" t="n"/>
      <c r="I44" s="37">
        <f>IF($H44="","",SUMIFS('Fahrtenbuch'!$M$4:$M$103,'Fahrtenbuch'!$I$4:$I$103,$H44,'Fahrtenbuch'!$J$4:$J$103,"Geschäftlich"))</f>
        <v/>
      </c>
      <c r="J44" s="18">
        <f>IF($H44="","",COUNTIFS('Fahrtenbuch'!$I$4:$I$103,$H44,'Fahrtenbuch'!$J$4:$J$103,"Geschäftlich"))</f>
        <v/>
      </c>
    </row>
    <row r="45">
      <c r="A45" s="15" t="n"/>
      <c r="B45" s="36">
        <f>IF(OR($E45="",$F45=""),"",SUMIFS('Fahrtenbuch'!$M$4:$M$103,'Fahrtenbuch'!$B$4:$B$103,"&gt;="&amp;$E45,'Fahrtenbuch'!$B$4:$B$103,"&lt;"&amp;$F45,'Fahrtenbuch'!$J$4:$J$103,"Geschäftlich"))</f>
        <v/>
      </c>
      <c r="C45" s="38">
        <f>IF(OR($E45="",$F45=""),"",SUMIFS('Fahrtenbuch'!$O$4:$O$103,'Fahrtenbuch'!$B$4:$B$103,"&gt;="&amp;$E45,'Fahrtenbuch'!$B$4:$B$103,"&lt;"&amp;$F45,'Fahrtenbuch'!$J$4:$J$103,"Geschäftlich"))</f>
        <v/>
      </c>
      <c r="D45" s="16">
        <f>IF(OR($E45="",$F45=""),"",COUNTIFS('Fahrtenbuch'!$B$4:$B$103,"&gt;="&amp;$E45,'Fahrtenbuch'!$B$4:$B$103,"&lt;"&amp;$F45,'Fahrtenbuch'!$J$4:$J$103,"Geschäftlich"))</f>
        <v/>
      </c>
      <c r="E45" s="40" t="n"/>
      <c r="F45" s="40" t="n"/>
      <c r="H45" s="15" t="n"/>
      <c r="I45" s="36">
        <f>IF($H45="","",SUMIFS('Fahrtenbuch'!$M$4:$M$103,'Fahrtenbuch'!$I$4:$I$103,$H45,'Fahrtenbuch'!$J$4:$J$103,"Geschäftlich"))</f>
        <v/>
      </c>
      <c r="J45" s="16">
        <f>IF($H45="","",COUNTIFS('Fahrtenbuch'!$I$4:$I$103,$H45,'Fahrtenbuch'!$J$4:$J$103,"Geschäftlich"))</f>
        <v/>
      </c>
    </row>
    <row r="46">
      <c r="A46" s="17" t="n"/>
      <c r="B46" s="37">
        <f>IF(OR($E46="",$F46=""),"",SUMIFS('Fahrtenbuch'!$M$4:$M$103,'Fahrtenbuch'!$B$4:$B$103,"&gt;="&amp;$E46,'Fahrtenbuch'!$B$4:$B$103,"&lt;"&amp;$F46,'Fahrtenbuch'!$J$4:$J$103,"Geschäftlich"))</f>
        <v/>
      </c>
      <c r="C46" s="41">
        <f>IF(OR($E46="",$F46=""),"",SUMIFS('Fahrtenbuch'!$O$4:$O$103,'Fahrtenbuch'!$B$4:$B$103,"&gt;="&amp;$E46,'Fahrtenbuch'!$B$4:$B$103,"&lt;"&amp;$F46,'Fahrtenbuch'!$J$4:$J$103,"Geschäftlich"))</f>
        <v/>
      </c>
      <c r="D46" s="18">
        <f>IF(OR($E46="",$F46=""),"",COUNTIFS('Fahrtenbuch'!$B$4:$B$103,"&gt;="&amp;$E46,'Fahrtenbuch'!$B$4:$B$103,"&lt;"&amp;$F46,'Fahrtenbuch'!$J$4:$J$103,"Geschäftlich"))</f>
        <v/>
      </c>
      <c r="E46" s="42" t="n"/>
      <c r="F46" s="42" t="n"/>
      <c r="H46" s="17" t="n"/>
      <c r="I46" s="37">
        <f>IF($H46="","",SUMIFS('Fahrtenbuch'!$M$4:$M$103,'Fahrtenbuch'!$I$4:$I$103,$H46,'Fahrtenbuch'!$J$4:$J$103,"Geschäftlich"))</f>
        <v/>
      </c>
      <c r="J46" s="18">
        <f>IF($H46="","",COUNTIFS('Fahrtenbuch'!$I$4:$I$103,$H46,'Fahrtenbuch'!$J$4:$J$103,"Geschäftlich"))</f>
        <v/>
      </c>
    </row>
    <row r="47">
      <c r="A47" s="15" t="n"/>
      <c r="B47" s="36">
        <f>IF(OR($E47="",$F47=""),"",SUMIFS('Fahrtenbuch'!$M$4:$M$103,'Fahrtenbuch'!$B$4:$B$103,"&gt;="&amp;$E47,'Fahrtenbuch'!$B$4:$B$103,"&lt;"&amp;$F47,'Fahrtenbuch'!$J$4:$J$103,"Geschäftlich"))</f>
        <v/>
      </c>
      <c r="C47" s="38">
        <f>IF(OR($E47="",$F47=""),"",SUMIFS('Fahrtenbuch'!$O$4:$O$103,'Fahrtenbuch'!$B$4:$B$103,"&gt;="&amp;$E47,'Fahrtenbuch'!$B$4:$B$103,"&lt;"&amp;$F47,'Fahrtenbuch'!$J$4:$J$103,"Geschäftlich"))</f>
        <v/>
      </c>
      <c r="D47" s="16">
        <f>IF(OR($E47="",$F47=""),"",COUNTIFS('Fahrtenbuch'!$B$4:$B$103,"&gt;="&amp;$E47,'Fahrtenbuch'!$B$4:$B$103,"&lt;"&amp;$F47,'Fahrtenbuch'!$J$4:$J$103,"Geschäftlich"))</f>
        <v/>
      </c>
      <c r="E47" s="40" t="n"/>
      <c r="F47" s="40" t="n"/>
      <c r="H47" s="15" t="n"/>
      <c r="I47" s="36">
        <f>IF($H47="","",SUMIFS('Fahrtenbuch'!$M$4:$M$103,'Fahrtenbuch'!$I$4:$I$103,$H47,'Fahrtenbuch'!$J$4:$J$103,"Geschäftlich"))</f>
        <v/>
      </c>
      <c r="J47" s="16">
        <f>IF($H47="","",COUNTIFS('Fahrtenbuch'!$I$4:$I$103,$H47,'Fahrtenbuch'!$J$4:$J$103,"Geschäftlich"))</f>
        <v/>
      </c>
    </row>
    <row r="48">
      <c r="A48" s="17" t="n"/>
      <c r="B48" s="37">
        <f>IF(OR($E48="",$F48=""),"",SUMIFS('Fahrtenbuch'!$M$4:$M$103,'Fahrtenbuch'!$B$4:$B$103,"&gt;="&amp;$E48,'Fahrtenbuch'!$B$4:$B$103,"&lt;"&amp;$F48,'Fahrtenbuch'!$J$4:$J$103,"Geschäftlich"))</f>
        <v/>
      </c>
      <c r="C48" s="41">
        <f>IF(OR($E48="",$F48=""),"",SUMIFS('Fahrtenbuch'!$O$4:$O$103,'Fahrtenbuch'!$B$4:$B$103,"&gt;="&amp;$E48,'Fahrtenbuch'!$B$4:$B$103,"&lt;"&amp;$F48,'Fahrtenbuch'!$J$4:$J$103,"Geschäftlich"))</f>
        <v/>
      </c>
      <c r="D48" s="18">
        <f>IF(OR($E48="",$F48=""),"",COUNTIFS('Fahrtenbuch'!$B$4:$B$103,"&gt;="&amp;$E48,'Fahrtenbuch'!$B$4:$B$103,"&lt;"&amp;$F48,'Fahrtenbuch'!$J$4:$J$103,"Geschäftlich"))</f>
        <v/>
      </c>
      <c r="E48" s="42" t="n"/>
      <c r="F48" s="42" t="n"/>
      <c r="H48" s="17" t="n"/>
      <c r="I48" s="37">
        <f>IF($H48="","",SUMIFS('Fahrtenbuch'!$M$4:$M$103,'Fahrtenbuch'!$I$4:$I$103,$H48,'Fahrtenbuch'!$J$4:$J$103,"Geschäftlich"))</f>
        <v/>
      </c>
      <c r="J48" s="18">
        <f>IF($H48="","",COUNTIFS('Fahrtenbuch'!$I$4:$I$103,$H48,'Fahrtenbuch'!$J$4:$J$103,"Geschäftlich"))</f>
        <v/>
      </c>
    </row>
    <row r="49">
      <c r="A49" s="15" t="n"/>
      <c r="B49" s="36">
        <f>IF(OR($E49="",$F49=""),"",SUMIFS('Fahrtenbuch'!$M$4:$M$103,'Fahrtenbuch'!$B$4:$B$103,"&gt;="&amp;$E49,'Fahrtenbuch'!$B$4:$B$103,"&lt;"&amp;$F49,'Fahrtenbuch'!$J$4:$J$103,"Geschäftlich"))</f>
        <v/>
      </c>
      <c r="C49" s="38">
        <f>IF(OR($E49="",$F49=""),"",SUMIFS('Fahrtenbuch'!$O$4:$O$103,'Fahrtenbuch'!$B$4:$B$103,"&gt;="&amp;$E49,'Fahrtenbuch'!$B$4:$B$103,"&lt;"&amp;$F49,'Fahrtenbuch'!$J$4:$J$103,"Geschäftlich"))</f>
        <v/>
      </c>
      <c r="D49" s="16">
        <f>IF(OR($E49="",$F49=""),"",COUNTIFS('Fahrtenbuch'!$B$4:$B$103,"&gt;="&amp;$E49,'Fahrtenbuch'!$B$4:$B$103,"&lt;"&amp;$F49,'Fahrtenbuch'!$J$4:$J$103,"Geschäftlich"))</f>
        <v/>
      </c>
      <c r="E49" s="40" t="n"/>
      <c r="F49" s="40" t="n"/>
      <c r="H49" s="15" t="n"/>
      <c r="I49" s="36">
        <f>IF($H49="","",SUMIFS('Fahrtenbuch'!$M$4:$M$103,'Fahrtenbuch'!$I$4:$I$103,$H49,'Fahrtenbuch'!$J$4:$J$103,"Geschäftlich"))</f>
        <v/>
      </c>
      <c r="J49" s="16">
        <f>IF($H49="","",COUNTIFS('Fahrtenbuch'!$I$4:$I$103,$H49,'Fahrtenbuch'!$J$4:$J$103,"Geschäftlich"))</f>
        <v/>
      </c>
    </row>
    <row r="50">
      <c r="A50" s="17" t="n"/>
      <c r="B50" s="37">
        <f>IF(OR($E50="",$F50=""),"",SUMIFS('Fahrtenbuch'!$M$4:$M$103,'Fahrtenbuch'!$B$4:$B$103,"&gt;="&amp;$E50,'Fahrtenbuch'!$B$4:$B$103,"&lt;"&amp;$F50,'Fahrtenbuch'!$J$4:$J$103,"Geschäftlich"))</f>
        <v/>
      </c>
      <c r="C50" s="41">
        <f>IF(OR($E50="",$F50=""),"",SUMIFS('Fahrtenbuch'!$O$4:$O$103,'Fahrtenbuch'!$B$4:$B$103,"&gt;="&amp;$E50,'Fahrtenbuch'!$B$4:$B$103,"&lt;"&amp;$F50,'Fahrtenbuch'!$J$4:$J$103,"Geschäftlich"))</f>
        <v/>
      </c>
      <c r="D50" s="18">
        <f>IF(OR($E50="",$F50=""),"",COUNTIFS('Fahrtenbuch'!$B$4:$B$103,"&gt;="&amp;$E50,'Fahrtenbuch'!$B$4:$B$103,"&lt;"&amp;$F50,'Fahrtenbuch'!$J$4:$J$103,"Geschäftlich"))</f>
        <v/>
      </c>
      <c r="E50" s="42" t="n"/>
      <c r="F50" s="42" t="n"/>
      <c r="H50" s="17" t="n"/>
      <c r="I50" s="37">
        <f>IF($H50="","",SUMIFS('Fahrtenbuch'!$M$4:$M$103,'Fahrtenbuch'!$I$4:$I$103,$H50,'Fahrtenbuch'!$J$4:$J$103,"Geschäftlich"))</f>
        <v/>
      </c>
      <c r="J50" s="18">
        <f>IF($H50="","",COUNTIFS('Fahrtenbuch'!$I$4:$I$103,$H50,'Fahrtenbuch'!$J$4:$J$103,"Geschäftlich"))</f>
        <v/>
      </c>
    </row>
    <row r="51">
      <c r="A51" s="15" t="n"/>
      <c r="B51" s="36">
        <f>IF(OR($E51="",$F51=""),"",SUMIFS('Fahrtenbuch'!$M$4:$M$103,'Fahrtenbuch'!$B$4:$B$103,"&gt;="&amp;$E51,'Fahrtenbuch'!$B$4:$B$103,"&lt;"&amp;$F51,'Fahrtenbuch'!$J$4:$J$103,"Geschäftlich"))</f>
        <v/>
      </c>
      <c r="C51" s="38">
        <f>IF(OR($E51="",$F51=""),"",SUMIFS('Fahrtenbuch'!$O$4:$O$103,'Fahrtenbuch'!$B$4:$B$103,"&gt;="&amp;$E51,'Fahrtenbuch'!$B$4:$B$103,"&lt;"&amp;$F51,'Fahrtenbuch'!$J$4:$J$103,"Geschäftlich"))</f>
        <v/>
      </c>
      <c r="D51" s="16">
        <f>IF(OR($E51="",$F51=""),"",COUNTIFS('Fahrtenbuch'!$B$4:$B$103,"&gt;="&amp;$E51,'Fahrtenbuch'!$B$4:$B$103,"&lt;"&amp;$F51,'Fahrtenbuch'!$J$4:$J$103,"Geschäftlich"))</f>
        <v/>
      </c>
      <c r="E51" s="40" t="n"/>
      <c r="F51" s="40" t="n"/>
      <c r="H51" s="15" t="n"/>
      <c r="I51" s="36">
        <f>IF($H51="","",SUMIFS('Fahrtenbuch'!$M$4:$M$103,'Fahrtenbuch'!$I$4:$I$103,$H51,'Fahrtenbuch'!$J$4:$J$103,"Geschäftlich"))</f>
        <v/>
      </c>
      <c r="J51" s="16">
        <f>IF($H51="","",COUNTIFS('Fahrtenbuch'!$I$4:$I$103,$H51,'Fahrtenbuch'!$J$4:$J$103,"Geschäftlich"))</f>
        <v/>
      </c>
    </row>
    <row r="52">
      <c r="A52" s="17" t="n"/>
      <c r="B52" s="37">
        <f>IF(OR($E52="",$F52=""),"",SUMIFS('Fahrtenbuch'!$M$4:$M$103,'Fahrtenbuch'!$B$4:$B$103,"&gt;="&amp;$E52,'Fahrtenbuch'!$B$4:$B$103,"&lt;"&amp;$F52,'Fahrtenbuch'!$J$4:$J$103,"Geschäftlich"))</f>
        <v/>
      </c>
      <c r="C52" s="41">
        <f>IF(OR($E52="",$F52=""),"",SUMIFS('Fahrtenbuch'!$O$4:$O$103,'Fahrtenbuch'!$B$4:$B$103,"&gt;="&amp;$E52,'Fahrtenbuch'!$B$4:$B$103,"&lt;"&amp;$F52,'Fahrtenbuch'!$J$4:$J$103,"Geschäftlich"))</f>
        <v/>
      </c>
      <c r="D52" s="18">
        <f>IF(OR($E52="",$F52=""),"",COUNTIFS('Fahrtenbuch'!$B$4:$B$103,"&gt;="&amp;$E52,'Fahrtenbuch'!$B$4:$B$103,"&lt;"&amp;$F52,'Fahrtenbuch'!$J$4:$J$103,"Geschäftlich"))</f>
        <v/>
      </c>
      <c r="E52" s="42" t="n"/>
      <c r="F52" s="42" t="n"/>
      <c r="H52" s="17" t="n"/>
      <c r="I52" s="37">
        <f>IF($H52="","",SUMIFS('Fahrtenbuch'!$M$4:$M$103,'Fahrtenbuch'!$I$4:$I$103,$H52,'Fahrtenbuch'!$J$4:$J$103,"Geschäftlich"))</f>
        <v/>
      </c>
      <c r="J52" s="18">
        <f>IF($H52="","",COUNTIFS('Fahrtenbuch'!$I$4:$I$103,$H52,'Fahrtenbuch'!$J$4:$J$103,"Geschäftlich"))</f>
        <v/>
      </c>
    </row>
    <row r="53">
      <c r="A53" s="15" t="n"/>
      <c r="B53" s="36">
        <f>IF(OR($E53="",$F53=""),"",SUMIFS('Fahrtenbuch'!$M$4:$M$103,'Fahrtenbuch'!$B$4:$B$103,"&gt;="&amp;$E53,'Fahrtenbuch'!$B$4:$B$103,"&lt;"&amp;$F53,'Fahrtenbuch'!$J$4:$J$103,"Geschäftlich"))</f>
        <v/>
      </c>
      <c r="C53" s="38">
        <f>IF(OR($E53="",$F53=""),"",SUMIFS('Fahrtenbuch'!$O$4:$O$103,'Fahrtenbuch'!$B$4:$B$103,"&gt;="&amp;$E53,'Fahrtenbuch'!$B$4:$B$103,"&lt;"&amp;$F53,'Fahrtenbuch'!$J$4:$J$103,"Geschäftlich"))</f>
        <v/>
      </c>
      <c r="D53" s="16">
        <f>IF(OR($E53="",$F53=""),"",COUNTIFS('Fahrtenbuch'!$B$4:$B$103,"&gt;="&amp;$E53,'Fahrtenbuch'!$B$4:$B$103,"&lt;"&amp;$F53,'Fahrtenbuch'!$J$4:$J$103,"Geschäftlich"))</f>
        <v/>
      </c>
      <c r="E53" s="40" t="n"/>
      <c r="F53" s="40" t="n"/>
      <c r="H53" s="15" t="n"/>
      <c r="I53" s="36">
        <f>IF($H53="","",SUMIFS('Fahrtenbuch'!$M$4:$M$103,'Fahrtenbuch'!$I$4:$I$103,$H53,'Fahrtenbuch'!$J$4:$J$103,"Geschäftlich"))</f>
        <v/>
      </c>
      <c r="J53" s="16">
        <f>IF($H53="","",COUNTIFS('Fahrtenbuch'!$I$4:$I$103,$H53,'Fahrtenbuch'!$J$4:$J$103,"Geschäftlich"))</f>
        <v/>
      </c>
    </row>
    <row r="54">
      <c r="A54" s="17" t="n"/>
      <c r="B54" s="37">
        <f>IF(OR($E54="",$F54=""),"",SUMIFS('Fahrtenbuch'!$M$4:$M$103,'Fahrtenbuch'!$B$4:$B$103,"&gt;="&amp;$E54,'Fahrtenbuch'!$B$4:$B$103,"&lt;"&amp;$F54,'Fahrtenbuch'!$J$4:$J$103,"Geschäftlich"))</f>
        <v/>
      </c>
      <c r="C54" s="41">
        <f>IF(OR($E54="",$F54=""),"",SUMIFS('Fahrtenbuch'!$O$4:$O$103,'Fahrtenbuch'!$B$4:$B$103,"&gt;="&amp;$E54,'Fahrtenbuch'!$B$4:$B$103,"&lt;"&amp;$F54,'Fahrtenbuch'!$J$4:$J$103,"Geschäftlich"))</f>
        <v/>
      </c>
      <c r="D54" s="18">
        <f>IF(OR($E54="",$F54=""),"",COUNTIFS('Fahrtenbuch'!$B$4:$B$103,"&gt;="&amp;$E54,'Fahrtenbuch'!$B$4:$B$103,"&lt;"&amp;$F54,'Fahrtenbuch'!$J$4:$J$103,"Geschäftlich"))</f>
        <v/>
      </c>
      <c r="E54" s="42" t="n"/>
      <c r="F54" s="42" t="n"/>
      <c r="H54" s="17" t="n"/>
      <c r="I54" s="37">
        <f>IF($H54="","",SUMIFS('Fahrtenbuch'!$M$4:$M$103,'Fahrtenbuch'!$I$4:$I$103,$H54,'Fahrtenbuch'!$J$4:$J$103,"Geschäftlich"))</f>
        <v/>
      </c>
      <c r="J54" s="18">
        <f>IF($H54="","",COUNTIFS('Fahrtenbuch'!$I$4:$I$103,$H54,'Fahrtenbuch'!$J$4:$J$103,"Geschäftlich"))</f>
        <v/>
      </c>
    </row>
    <row r="55">
      <c r="A55" s="15" t="n"/>
      <c r="B55" s="36">
        <f>IF(OR($E55="",$F55=""),"",SUMIFS('Fahrtenbuch'!$M$4:$M$103,'Fahrtenbuch'!$B$4:$B$103,"&gt;="&amp;$E55,'Fahrtenbuch'!$B$4:$B$103,"&lt;"&amp;$F55,'Fahrtenbuch'!$J$4:$J$103,"Geschäftlich"))</f>
        <v/>
      </c>
      <c r="C55" s="38">
        <f>IF(OR($E55="",$F55=""),"",SUMIFS('Fahrtenbuch'!$O$4:$O$103,'Fahrtenbuch'!$B$4:$B$103,"&gt;="&amp;$E55,'Fahrtenbuch'!$B$4:$B$103,"&lt;"&amp;$F55,'Fahrtenbuch'!$J$4:$J$103,"Geschäftlich"))</f>
        <v/>
      </c>
      <c r="D55" s="16">
        <f>IF(OR($E55="",$F55=""),"",COUNTIFS('Fahrtenbuch'!$B$4:$B$103,"&gt;="&amp;$E55,'Fahrtenbuch'!$B$4:$B$103,"&lt;"&amp;$F55,'Fahrtenbuch'!$J$4:$J$103,"Geschäftlich"))</f>
        <v/>
      </c>
      <c r="E55" s="40" t="n"/>
      <c r="F55" s="40" t="n"/>
      <c r="H55" s="15" t="n"/>
      <c r="I55" s="36">
        <f>IF($H55="","",SUMIFS('Fahrtenbuch'!$M$4:$M$103,'Fahrtenbuch'!$I$4:$I$103,$H55,'Fahrtenbuch'!$J$4:$J$103,"Geschäftlich"))</f>
        <v/>
      </c>
      <c r="J55" s="16">
        <f>IF($H55="","",COUNTIFS('Fahrtenbuch'!$I$4:$I$103,$H55,'Fahrtenbuch'!$J$4:$J$103,"Geschäftlich"))</f>
        <v/>
      </c>
    </row>
    <row r="56">
      <c r="A56" s="17" t="n"/>
      <c r="B56" s="37">
        <f>IF(OR($E56="",$F56=""),"",SUMIFS('Fahrtenbuch'!$M$4:$M$103,'Fahrtenbuch'!$B$4:$B$103,"&gt;="&amp;$E56,'Fahrtenbuch'!$B$4:$B$103,"&lt;"&amp;$F56,'Fahrtenbuch'!$J$4:$J$103,"Geschäftlich"))</f>
        <v/>
      </c>
      <c r="C56" s="41">
        <f>IF(OR($E56="",$F56=""),"",SUMIFS('Fahrtenbuch'!$O$4:$O$103,'Fahrtenbuch'!$B$4:$B$103,"&gt;="&amp;$E56,'Fahrtenbuch'!$B$4:$B$103,"&lt;"&amp;$F56,'Fahrtenbuch'!$J$4:$J$103,"Geschäftlich"))</f>
        <v/>
      </c>
      <c r="D56" s="18">
        <f>IF(OR($E56="",$F56=""),"",COUNTIFS('Fahrtenbuch'!$B$4:$B$103,"&gt;="&amp;$E56,'Fahrtenbuch'!$B$4:$B$103,"&lt;"&amp;$F56,'Fahrtenbuch'!$J$4:$J$103,"Geschäftlich"))</f>
        <v/>
      </c>
      <c r="E56" s="42" t="n"/>
      <c r="F56" s="42" t="n"/>
      <c r="H56" s="17" t="n"/>
      <c r="I56" s="37">
        <f>IF($H56="","",SUMIFS('Fahrtenbuch'!$M$4:$M$103,'Fahrtenbuch'!$I$4:$I$103,$H56,'Fahrtenbuch'!$J$4:$J$103,"Geschäftlich"))</f>
        <v/>
      </c>
      <c r="J56" s="18">
        <f>IF($H56="","",COUNTIFS('Fahrtenbuch'!$I$4:$I$103,$H56,'Fahrtenbuch'!$J$4:$J$103,"Geschäftlich"))</f>
        <v/>
      </c>
    </row>
    <row r="57">
      <c r="A57" s="15" t="n"/>
      <c r="B57" s="36">
        <f>IF(OR($E57="",$F57=""),"",SUMIFS('Fahrtenbuch'!$M$4:$M$103,'Fahrtenbuch'!$B$4:$B$103,"&gt;="&amp;$E57,'Fahrtenbuch'!$B$4:$B$103,"&lt;"&amp;$F57,'Fahrtenbuch'!$J$4:$J$103,"Geschäftlich"))</f>
        <v/>
      </c>
      <c r="C57" s="38">
        <f>IF(OR($E57="",$F57=""),"",SUMIFS('Fahrtenbuch'!$O$4:$O$103,'Fahrtenbuch'!$B$4:$B$103,"&gt;="&amp;$E57,'Fahrtenbuch'!$B$4:$B$103,"&lt;"&amp;$F57,'Fahrtenbuch'!$J$4:$J$103,"Geschäftlich"))</f>
        <v/>
      </c>
      <c r="D57" s="16">
        <f>IF(OR($E57="",$F57=""),"",COUNTIFS('Fahrtenbuch'!$B$4:$B$103,"&gt;="&amp;$E57,'Fahrtenbuch'!$B$4:$B$103,"&lt;"&amp;$F57,'Fahrtenbuch'!$J$4:$J$103,"Geschäftlich"))</f>
        <v/>
      </c>
      <c r="E57" s="40" t="n"/>
      <c r="F57" s="40" t="n"/>
      <c r="H57" s="15" t="n"/>
      <c r="I57" s="36">
        <f>IF($H57="","",SUMIFS('Fahrtenbuch'!$M$4:$M$103,'Fahrtenbuch'!$I$4:$I$103,$H57,'Fahrtenbuch'!$J$4:$J$103,"Geschäftlich"))</f>
        <v/>
      </c>
      <c r="J57" s="16">
        <f>IF($H57="","",COUNTIFS('Fahrtenbuch'!$I$4:$I$103,$H57,'Fahrtenbuch'!$J$4:$J$103,"Geschäftlich"))</f>
        <v/>
      </c>
    </row>
    <row r="58">
      <c r="A58" s="17" t="n"/>
      <c r="B58" s="37">
        <f>IF(OR($E58="",$F58=""),"",SUMIFS('Fahrtenbuch'!$M$4:$M$103,'Fahrtenbuch'!$B$4:$B$103,"&gt;="&amp;$E58,'Fahrtenbuch'!$B$4:$B$103,"&lt;"&amp;$F58,'Fahrtenbuch'!$J$4:$J$103,"Geschäftlich"))</f>
        <v/>
      </c>
      <c r="C58" s="41">
        <f>IF(OR($E58="",$F58=""),"",SUMIFS('Fahrtenbuch'!$O$4:$O$103,'Fahrtenbuch'!$B$4:$B$103,"&gt;="&amp;$E58,'Fahrtenbuch'!$B$4:$B$103,"&lt;"&amp;$F58,'Fahrtenbuch'!$J$4:$J$103,"Geschäftlich"))</f>
        <v/>
      </c>
      <c r="D58" s="18">
        <f>IF(OR($E58="",$F58=""),"",COUNTIFS('Fahrtenbuch'!$B$4:$B$103,"&gt;="&amp;$E58,'Fahrtenbuch'!$B$4:$B$103,"&lt;"&amp;$F58,'Fahrtenbuch'!$J$4:$J$103,"Geschäftlich"))</f>
        <v/>
      </c>
      <c r="E58" s="42" t="n"/>
      <c r="F58" s="42" t="n"/>
      <c r="H58" s="17" t="n"/>
      <c r="I58" s="37">
        <f>IF($H58="","",SUMIFS('Fahrtenbuch'!$M$4:$M$103,'Fahrtenbuch'!$I$4:$I$103,$H58,'Fahrtenbuch'!$J$4:$J$103,"Geschäftlich"))</f>
        <v/>
      </c>
      <c r="J58" s="18">
        <f>IF($H58="","",COUNTIFS('Fahrtenbuch'!$I$4:$I$103,$H58,'Fahrtenbuch'!$J$4:$J$103,"Geschäftlich"))</f>
        <v/>
      </c>
    </row>
    <row r="59">
      <c r="A59" s="15" t="n"/>
      <c r="B59" s="36">
        <f>IF(OR($E59="",$F59=""),"",SUMIFS('Fahrtenbuch'!$M$4:$M$103,'Fahrtenbuch'!$B$4:$B$103,"&gt;="&amp;$E59,'Fahrtenbuch'!$B$4:$B$103,"&lt;"&amp;$F59,'Fahrtenbuch'!$J$4:$J$103,"Geschäftlich"))</f>
        <v/>
      </c>
      <c r="C59" s="38">
        <f>IF(OR($E59="",$F59=""),"",SUMIFS('Fahrtenbuch'!$O$4:$O$103,'Fahrtenbuch'!$B$4:$B$103,"&gt;="&amp;$E59,'Fahrtenbuch'!$B$4:$B$103,"&lt;"&amp;$F59,'Fahrtenbuch'!$J$4:$J$103,"Geschäftlich"))</f>
        <v/>
      </c>
      <c r="D59" s="16">
        <f>IF(OR($E59="",$F59=""),"",COUNTIFS('Fahrtenbuch'!$B$4:$B$103,"&gt;="&amp;$E59,'Fahrtenbuch'!$B$4:$B$103,"&lt;"&amp;$F59,'Fahrtenbuch'!$J$4:$J$103,"Geschäftlich"))</f>
        <v/>
      </c>
      <c r="E59" s="40" t="n"/>
      <c r="F59" s="40" t="n"/>
      <c r="H59" s="15" t="n"/>
      <c r="I59" s="36">
        <f>IF($H59="","",SUMIFS('Fahrtenbuch'!$M$4:$M$103,'Fahrtenbuch'!$I$4:$I$103,$H59,'Fahrtenbuch'!$J$4:$J$103,"Geschäftlich"))</f>
        <v/>
      </c>
      <c r="J59" s="16">
        <f>IF($H59="","",COUNTIFS('Fahrtenbuch'!$I$4:$I$103,$H59,'Fahrtenbuch'!$J$4:$J$103,"Geschäftlich"))</f>
        <v/>
      </c>
    </row>
    <row r="60">
      <c r="A60" s="17" t="n"/>
      <c r="B60" s="37">
        <f>IF(OR($E60="",$F60=""),"",SUMIFS('Fahrtenbuch'!$M$4:$M$103,'Fahrtenbuch'!$B$4:$B$103,"&gt;="&amp;$E60,'Fahrtenbuch'!$B$4:$B$103,"&lt;"&amp;$F60,'Fahrtenbuch'!$J$4:$J$103,"Geschäftlich"))</f>
        <v/>
      </c>
      <c r="C60" s="41">
        <f>IF(OR($E60="",$F60=""),"",SUMIFS('Fahrtenbuch'!$O$4:$O$103,'Fahrtenbuch'!$B$4:$B$103,"&gt;="&amp;$E60,'Fahrtenbuch'!$B$4:$B$103,"&lt;"&amp;$F60,'Fahrtenbuch'!$J$4:$J$103,"Geschäftlich"))</f>
        <v/>
      </c>
      <c r="D60" s="18">
        <f>IF(OR($E60="",$F60=""),"",COUNTIFS('Fahrtenbuch'!$B$4:$B$103,"&gt;="&amp;$E60,'Fahrtenbuch'!$B$4:$B$103,"&lt;"&amp;$F60,'Fahrtenbuch'!$J$4:$J$103,"Geschäftlich"))</f>
        <v/>
      </c>
      <c r="E60" s="42" t="n"/>
      <c r="F60" s="42" t="n"/>
      <c r="H60" s="17" t="n"/>
      <c r="I60" s="37">
        <f>IF($H60="","",SUMIFS('Fahrtenbuch'!$M$4:$M$103,'Fahrtenbuch'!$I$4:$I$103,$H60,'Fahrtenbuch'!$J$4:$J$103,"Geschäftlich"))</f>
        <v/>
      </c>
      <c r="J60" s="18">
        <f>IF($H60="","",COUNTIFS('Fahrtenbuch'!$I$4:$I$103,$H60,'Fahrtenbuch'!$J$4:$J$103,"Geschäftlich"))</f>
        <v/>
      </c>
    </row>
    <row r="61">
      <c r="A61" s="15" t="n"/>
      <c r="B61" s="36">
        <f>IF(OR($E61="",$F61=""),"",SUMIFS('Fahrtenbuch'!$M$4:$M$103,'Fahrtenbuch'!$B$4:$B$103,"&gt;="&amp;$E61,'Fahrtenbuch'!$B$4:$B$103,"&lt;"&amp;$F61,'Fahrtenbuch'!$J$4:$J$103,"Geschäftlich"))</f>
        <v/>
      </c>
      <c r="C61" s="38">
        <f>IF(OR($E61="",$F61=""),"",SUMIFS('Fahrtenbuch'!$O$4:$O$103,'Fahrtenbuch'!$B$4:$B$103,"&gt;="&amp;$E61,'Fahrtenbuch'!$B$4:$B$103,"&lt;"&amp;$F61,'Fahrtenbuch'!$J$4:$J$103,"Geschäftlich"))</f>
        <v/>
      </c>
      <c r="D61" s="16">
        <f>IF(OR($E61="",$F61=""),"",COUNTIFS('Fahrtenbuch'!$B$4:$B$103,"&gt;="&amp;$E61,'Fahrtenbuch'!$B$4:$B$103,"&lt;"&amp;$F61,'Fahrtenbuch'!$J$4:$J$103,"Geschäftlich"))</f>
        <v/>
      </c>
      <c r="E61" s="40" t="n"/>
      <c r="F61" s="40" t="n"/>
      <c r="H61" s="15" t="n"/>
      <c r="I61" s="36">
        <f>IF($H61="","",SUMIFS('Fahrtenbuch'!$M$4:$M$103,'Fahrtenbuch'!$I$4:$I$103,$H61,'Fahrtenbuch'!$J$4:$J$103,"Geschäftlich"))</f>
        <v/>
      </c>
      <c r="J61" s="16">
        <f>IF($H61="","",COUNTIFS('Fahrtenbuch'!$I$4:$I$103,$H61,'Fahrtenbuch'!$J$4:$J$103,"Geschäftlich"))</f>
        <v/>
      </c>
    </row>
    <row r="62">
      <c r="A62" s="17" t="n"/>
      <c r="B62" s="37">
        <f>IF(OR($E62="",$F62=""),"",SUMIFS('Fahrtenbuch'!$M$4:$M$103,'Fahrtenbuch'!$B$4:$B$103,"&gt;="&amp;$E62,'Fahrtenbuch'!$B$4:$B$103,"&lt;"&amp;$F62,'Fahrtenbuch'!$J$4:$J$103,"Geschäftlich"))</f>
        <v/>
      </c>
      <c r="C62" s="41">
        <f>IF(OR($E62="",$F62=""),"",SUMIFS('Fahrtenbuch'!$O$4:$O$103,'Fahrtenbuch'!$B$4:$B$103,"&gt;="&amp;$E62,'Fahrtenbuch'!$B$4:$B$103,"&lt;"&amp;$F62,'Fahrtenbuch'!$J$4:$J$103,"Geschäftlich"))</f>
        <v/>
      </c>
      <c r="D62" s="18">
        <f>IF(OR($E62="",$F62=""),"",COUNTIFS('Fahrtenbuch'!$B$4:$B$103,"&gt;="&amp;$E62,'Fahrtenbuch'!$B$4:$B$103,"&lt;"&amp;$F62,'Fahrtenbuch'!$J$4:$J$103,"Geschäftlich"))</f>
        <v/>
      </c>
      <c r="E62" s="42" t="n"/>
      <c r="F62" s="42" t="n"/>
      <c r="H62" s="17" t="n"/>
      <c r="I62" s="37">
        <f>IF($H62="","",SUMIFS('Fahrtenbuch'!$M$4:$M$103,'Fahrtenbuch'!$I$4:$I$103,$H62,'Fahrtenbuch'!$J$4:$J$103,"Geschäftlich"))</f>
        <v/>
      </c>
      <c r="J62" s="18">
        <f>IF($H62="","",COUNTIFS('Fahrtenbuch'!$I$4:$I$103,$H62,'Fahrtenbuch'!$J$4:$J$103,"Geschäftlich"))</f>
        <v/>
      </c>
    </row>
    <row r="63">
      <c r="A63" s="15" t="n"/>
      <c r="B63" s="36">
        <f>IF(OR($E63="",$F63=""),"",SUMIFS('Fahrtenbuch'!$M$4:$M$103,'Fahrtenbuch'!$B$4:$B$103,"&gt;="&amp;$E63,'Fahrtenbuch'!$B$4:$B$103,"&lt;"&amp;$F63,'Fahrtenbuch'!$J$4:$J$103,"Geschäftlich"))</f>
        <v/>
      </c>
      <c r="C63" s="38">
        <f>IF(OR($E63="",$F63=""),"",SUMIFS('Fahrtenbuch'!$O$4:$O$103,'Fahrtenbuch'!$B$4:$B$103,"&gt;="&amp;$E63,'Fahrtenbuch'!$B$4:$B$103,"&lt;"&amp;$F63,'Fahrtenbuch'!$J$4:$J$103,"Geschäftlich"))</f>
        <v/>
      </c>
      <c r="D63" s="16">
        <f>IF(OR($E63="",$F63=""),"",COUNTIFS('Fahrtenbuch'!$B$4:$B$103,"&gt;="&amp;$E63,'Fahrtenbuch'!$B$4:$B$103,"&lt;"&amp;$F63,'Fahrtenbuch'!$J$4:$J$103,"Geschäftlich"))</f>
        <v/>
      </c>
      <c r="E63" s="40" t="n"/>
      <c r="F63" s="40" t="n"/>
      <c r="H63" s="15" t="n"/>
      <c r="I63" s="36">
        <f>IF($H63="","",SUMIFS('Fahrtenbuch'!$M$4:$M$103,'Fahrtenbuch'!$I$4:$I$103,$H63,'Fahrtenbuch'!$J$4:$J$103,"Geschäftlich"))</f>
        <v/>
      </c>
      <c r="J63" s="16">
        <f>IF($H63="","",COUNTIFS('Fahrtenbuch'!$I$4:$I$103,$H63,'Fahrtenbuch'!$J$4:$J$103,"Geschäftlich"))</f>
        <v/>
      </c>
    </row>
    <row r="64">
      <c r="A64" s="17" t="n"/>
      <c r="B64" s="37">
        <f>IF(OR($E64="",$F64=""),"",SUMIFS('Fahrtenbuch'!$M$4:$M$103,'Fahrtenbuch'!$B$4:$B$103,"&gt;="&amp;$E64,'Fahrtenbuch'!$B$4:$B$103,"&lt;"&amp;$F64,'Fahrtenbuch'!$J$4:$J$103,"Geschäftlich"))</f>
        <v/>
      </c>
      <c r="C64" s="41">
        <f>IF(OR($E64="",$F64=""),"",SUMIFS('Fahrtenbuch'!$O$4:$O$103,'Fahrtenbuch'!$B$4:$B$103,"&gt;="&amp;$E64,'Fahrtenbuch'!$B$4:$B$103,"&lt;"&amp;$F64,'Fahrtenbuch'!$J$4:$J$103,"Geschäftlich"))</f>
        <v/>
      </c>
      <c r="D64" s="18">
        <f>IF(OR($E64="",$F64=""),"",COUNTIFS('Fahrtenbuch'!$B$4:$B$103,"&gt;="&amp;$E64,'Fahrtenbuch'!$B$4:$B$103,"&lt;"&amp;$F64,'Fahrtenbuch'!$J$4:$J$103,"Geschäftlich"))</f>
        <v/>
      </c>
      <c r="E64" s="42" t="n"/>
      <c r="F64" s="42" t="n"/>
      <c r="H64" s="17" t="n"/>
      <c r="I64" s="37">
        <f>IF($H64="","",SUMIFS('Fahrtenbuch'!$M$4:$M$103,'Fahrtenbuch'!$I$4:$I$103,$H64,'Fahrtenbuch'!$J$4:$J$103,"Geschäftlich"))</f>
        <v/>
      </c>
      <c r="J64" s="18">
        <f>IF($H64="","",COUNTIFS('Fahrtenbuch'!$I$4:$I$103,$H64,'Fahrtenbuch'!$J$4:$J$103,"Geschäftlich"))</f>
        <v/>
      </c>
    </row>
    <row r="65">
      <c r="A65" s="15" t="n"/>
      <c r="B65" s="36">
        <f>IF(OR($E65="",$F65=""),"",SUMIFS('Fahrtenbuch'!$M$4:$M$103,'Fahrtenbuch'!$B$4:$B$103,"&gt;="&amp;$E65,'Fahrtenbuch'!$B$4:$B$103,"&lt;"&amp;$F65,'Fahrtenbuch'!$J$4:$J$103,"Geschäftlich"))</f>
        <v/>
      </c>
      <c r="C65" s="38">
        <f>IF(OR($E65="",$F65=""),"",SUMIFS('Fahrtenbuch'!$O$4:$O$103,'Fahrtenbuch'!$B$4:$B$103,"&gt;="&amp;$E65,'Fahrtenbuch'!$B$4:$B$103,"&lt;"&amp;$F65,'Fahrtenbuch'!$J$4:$J$103,"Geschäftlich"))</f>
        <v/>
      </c>
      <c r="D65" s="16">
        <f>IF(OR($E65="",$F65=""),"",COUNTIFS('Fahrtenbuch'!$B$4:$B$103,"&gt;="&amp;$E65,'Fahrtenbuch'!$B$4:$B$103,"&lt;"&amp;$F65,'Fahrtenbuch'!$J$4:$J$103,"Geschäftlich"))</f>
        <v/>
      </c>
      <c r="E65" s="40" t="n"/>
      <c r="F65" s="40" t="n"/>
      <c r="H65" s="15" t="n"/>
      <c r="I65" s="36">
        <f>IF($H65="","",SUMIFS('Fahrtenbuch'!$M$4:$M$103,'Fahrtenbuch'!$I$4:$I$103,$H65,'Fahrtenbuch'!$J$4:$J$103,"Geschäftlich"))</f>
        <v/>
      </c>
      <c r="J65" s="16">
        <f>IF($H65="","",COUNTIFS('Fahrtenbuch'!$I$4:$I$103,$H65,'Fahrtenbuch'!$J$4:$J$103,"Geschäftlich"))</f>
        <v/>
      </c>
    </row>
    <row r="66">
      <c r="A66" s="17" t="n"/>
      <c r="B66" s="37">
        <f>IF(OR($E66="",$F66=""),"",SUMIFS('Fahrtenbuch'!$M$4:$M$103,'Fahrtenbuch'!$B$4:$B$103,"&gt;="&amp;$E66,'Fahrtenbuch'!$B$4:$B$103,"&lt;"&amp;$F66,'Fahrtenbuch'!$J$4:$J$103,"Geschäftlich"))</f>
        <v/>
      </c>
      <c r="C66" s="41">
        <f>IF(OR($E66="",$F66=""),"",SUMIFS('Fahrtenbuch'!$O$4:$O$103,'Fahrtenbuch'!$B$4:$B$103,"&gt;="&amp;$E66,'Fahrtenbuch'!$B$4:$B$103,"&lt;"&amp;$F66,'Fahrtenbuch'!$J$4:$J$103,"Geschäftlich"))</f>
        <v/>
      </c>
      <c r="D66" s="18">
        <f>IF(OR($E66="",$F66=""),"",COUNTIFS('Fahrtenbuch'!$B$4:$B$103,"&gt;="&amp;$E66,'Fahrtenbuch'!$B$4:$B$103,"&lt;"&amp;$F66,'Fahrtenbuch'!$J$4:$J$103,"Geschäftlich"))</f>
        <v/>
      </c>
      <c r="E66" s="42" t="n"/>
      <c r="F66" s="42" t="n"/>
      <c r="H66" s="17" t="n"/>
      <c r="I66" s="37">
        <f>IF($H66="","",SUMIFS('Fahrtenbuch'!$M$4:$M$103,'Fahrtenbuch'!$I$4:$I$103,$H66,'Fahrtenbuch'!$J$4:$J$103,"Geschäftlich"))</f>
        <v/>
      </c>
      <c r="J66" s="18">
        <f>IF($H66="","",COUNTIFS('Fahrtenbuch'!$I$4:$I$103,$H66,'Fahrtenbuch'!$J$4:$J$103,"Geschäftlich"))</f>
        <v/>
      </c>
    </row>
    <row r="67">
      <c r="A67" s="15" t="n"/>
      <c r="B67" s="36">
        <f>IF(OR($E67="",$F67=""),"",SUMIFS('Fahrtenbuch'!$M$4:$M$103,'Fahrtenbuch'!$B$4:$B$103,"&gt;="&amp;$E67,'Fahrtenbuch'!$B$4:$B$103,"&lt;"&amp;$F67,'Fahrtenbuch'!$J$4:$J$103,"Geschäftlich"))</f>
        <v/>
      </c>
      <c r="C67" s="38">
        <f>IF(OR($E67="",$F67=""),"",SUMIFS('Fahrtenbuch'!$O$4:$O$103,'Fahrtenbuch'!$B$4:$B$103,"&gt;="&amp;$E67,'Fahrtenbuch'!$B$4:$B$103,"&lt;"&amp;$F67,'Fahrtenbuch'!$J$4:$J$103,"Geschäftlich"))</f>
        <v/>
      </c>
      <c r="D67" s="16">
        <f>IF(OR($E67="",$F67=""),"",COUNTIFS('Fahrtenbuch'!$B$4:$B$103,"&gt;="&amp;$E67,'Fahrtenbuch'!$B$4:$B$103,"&lt;"&amp;$F67,'Fahrtenbuch'!$J$4:$J$103,"Geschäftlich"))</f>
        <v/>
      </c>
      <c r="E67" s="40" t="n"/>
      <c r="F67" s="40" t="n"/>
      <c r="H67" s="15" t="n"/>
      <c r="I67" s="36">
        <f>IF($H67="","",SUMIFS('Fahrtenbuch'!$M$4:$M$103,'Fahrtenbuch'!$I$4:$I$103,$H67,'Fahrtenbuch'!$J$4:$J$103,"Geschäftlich"))</f>
        <v/>
      </c>
      <c r="J67" s="16">
        <f>IF($H67="","",COUNTIFS('Fahrtenbuch'!$I$4:$I$103,$H67,'Fahrtenbuch'!$J$4:$J$103,"Geschäftlich"))</f>
        <v/>
      </c>
    </row>
    <row r="68">
      <c r="A68" s="17" t="n"/>
      <c r="B68" s="37">
        <f>IF(OR($E68="",$F68=""),"",SUMIFS('Fahrtenbuch'!$M$4:$M$103,'Fahrtenbuch'!$B$4:$B$103,"&gt;="&amp;$E68,'Fahrtenbuch'!$B$4:$B$103,"&lt;"&amp;$F68,'Fahrtenbuch'!$J$4:$J$103,"Geschäftlich"))</f>
        <v/>
      </c>
      <c r="C68" s="41">
        <f>IF(OR($E68="",$F68=""),"",SUMIFS('Fahrtenbuch'!$O$4:$O$103,'Fahrtenbuch'!$B$4:$B$103,"&gt;="&amp;$E68,'Fahrtenbuch'!$B$4:$B$103,"&lt;"&amp;$F68,'Fahrtenbuch'!$J$4:$J$103,"Geschäftlich"))</f>
        <v/>
      </c>
      <c r="D68" s="18">
        <f>IF(OR($E68="",$F68=""),"",COUNTIFS('Fahrtenbuch'!$B$4:$B$103,"&gt;="&amp;$E68,'Fahrtenbuch'!$B$4:$B$103,"&lt;"&amp;$F68,'Fahrtenbuch'!$J$4:$J$103,"Geschäftlich"))</f>
        <v/>
      </c>
      <c r="E68" s="42" t="n"/>
      <c r="F68" s="42" t="n"/>
      <c r="H68" s="17" t="n"/>
      <c r="I68" s="37">
        <f>IF($H68="","",SUMIFS('Fahrtenbuch'!$M$4:$M$103,'Fahrtenbuch'!$I$4:$I$103,$H68,'Fahrtenbuch'!$J$4:$J$103,"Geschäftlich"))</f>
        <v/>
      </c>
      <c r="J68" s="18">
        <f>IF($H68="","",COUNTIFS('Fahrtenbuch'!$I$4:$I$103,$H68,'Fahrtenbuch'!$J$4:$J$103,"Geschäftlich"))</f>
        <v/>
      </c>
    </row>
    <row r="69">
      <c r="A69" s="15" t="n"/>
      <c r="B69" s="36">
        <f>IF(OR($E69="",$F69=""),"",SUMIFS('Fahrtenbuch'!$M$4:$M$103,'Fahrtenbuch'!$B$4:$B$103,"&gt;="&amp;$E69,'Fahrtenbuch'!$B$4:$B$103,"&lt;"&amp;$F69,'Fahrtenbuch'!$J$4:$J$103,"Geschäftlich"))</f>
        <v/>
      </c>
      <c r="C69" s="38">
        <f>IF(OR($E69="",$F69=""),"",SUMIFS('Fahrtenbuch'!$O$4:$O$103,'Fahrtenbuch'!$B$4:$B$103,"&gt;="&amp;$E69,'Fahrtenbuch'!$B$4:$B$103,"&lt;"&amp;$F69,'Fahrtenbuch'!$J$4:$J$103,"Geschäftlich"))</f>
        <v/>
      </c>
      <c r="D69" s="16">
        <f>IF(OR($E69="",$F69=""),"",COUNTIFS('Fahrtenbuch'!$B$4:$B$103,"&gt;="&amp;$E69,'Fahrtenbuch'!$B$4:$B$103,"&lt;"&amp;$F69,'Fahrtenbuch'!$J$4:$J$103,"Geschäftlich"))</f>
        <v/>
      </c>
      <c r="E69" s="40" t="n"/>
      <c r="F69" s="40" t="n"/>
      <c r="H69" s="15" t="n"/>
      <c r="I69" s="36">
        <f>IF($H69="","",SUMIFS('Fahrtenbuch'!$M$4:$M$103,'Fahrtenbuch'!$I$4:$I$103,$H69,'Fahrtenbuch'!$J$4:$J$103,"Geschäftlich"))</f>
        <v/>
      </c>
      <c r="J69" s="16">
        <f>IF($H69="","",COUNTIFS('Fahrtenbuch'!$I$4:$I$103,$H69,'Fahrtenbuch'!$J$4:$J$103,"Geschäftlich"))</f>
        <v/>
      </c>
    </row>
    <row r="70">
      <c r="A70" s="17" t="n"/>
      <c r="B70" s="37">
        <f>IF(OR($E70="",$F70=""),"",SUMIFS('Fahrtenbuch'!$M$4:$M$103,'Fahrtenbuch'!$B$4:$B$103,"&gt;="&amp;$E70,'Fahrtenbuch'!$B$4:$B$103,"&lt;"&amp;$F70,'Fahrtenbuch'!$J$4:$J$103,"Geschäftlich"))</f>
        <v/>
      </c>
      <c r="C70" s="41">
        <f>IF(OR($E70="",$F70=""),"",SUMIFS('Fahrtenbuch'!$O$4:$O$103,'Fahrtenbuch'!$B$4:$B$103,"&gt;="&amp;$E70,'Fahrtenbuch'!$B$4:$B$103,"&lt;"&amp;$F70,'Fahrtenbuch'!$J$4:$J$103,"Geschäftlich"))</f>
        <v/>
      </c>
      <c r="D70" s="18">
        <f>IF(OR($E70="",$F70=""),"",COUNTIFS('Fahrtenbuch'!$B$4:$B$103,"&gt;="&amp;$E70,'Fahrtenbuch'!$B$4:$B$103,"&lt;"&amp;$F70,'Fahrtenbuch'!$J$4:$J$103,"Geschäftlich"))</f>
        <v/>
      </c>
      <c r="E70" s="42" t="n"/>
      <c r="F70" s="42" t="n"/>
      <c r="H70" s="17" t="n"/>
      <c r="I70" s="37">
        <f>IF($H70="","",SUMIFS('Fahrtenbuch'!$M$4:$M$103,'Fahrtenbuch'!$I$4:$I$103,$H70,'Fahrtenbuch'!$J$4:$J$103,"Geschäftlich"))</f>
        <v/>
      </c>
      <c r="J70" s="18">
        <f>IF($H70="","",COUNTIFS('Fahrtenbuch'!$I$4:$I$103,$H70,'Fahrtenbuch'!$J$4:$J$103,"Geschäftlich"))</f>
        <v/>
      </c>
    </row>
    <row r="71">
      <c r="A71" s="15" t="n"/>
      <c r="B71" s="36">
        <f>IF(OR($E71="",$F71=""),"",SUMIFS('Fahrtenbuch'!$M$4:$M$103,'Fahrtenbuch'!$B$4:$B$103,"&gt;="&amp;$E71,'Fahrtenbuch'!$B$4:$B$103,"&lt;"&amp;$F71,'Fahrtenbuch'!$J$4:$J$103,"Geschäftlich"))</f>
        <v/>
      </c>
      <c r="C71" s="38">
        <f>IF(OR($E71="",$F71=""),"",SUMIFS('Fahrtenbuch'!$O$4:$O$103,'Fahrtenbuch'!$B$4:$B$103,"&gt;="&amp;$E71,'Fahrtenbuch'!$B$4:$B$103,"&lt;"&amp;$F71,'Fahrtenbuch'!$J$4:$J$103,"Geschäftlich"))</f>
        <v/>
      </c>
      <c r="D71" s="16">
        <f>IF(OR($E71="",$F71=""),"",COUNTIFS('Fahrtenbuch'!$B$4:$B$103,"&gt;="&amp;$E71,'Fahrtenbuch'!$B$4:$B$103,"&lt;"&amp;$F71,'Fahrtenbuch'!$J$4:$J$103,"Geschäftlich"))</f>
        <v/>
      </c>
      <c r="E71" s="40" t="n"/>
      <c r="F71" s="40" t="n"/>
      <c r="H71" s="15" t="n"/>
      <c r="I71" s="36">
        <f>IF($H71="","",SUMIFS('Fahrtenbuch'!$M$4:$M$103,'Fahrtenbuch'!$I$4:$I$103,$H71,'Fahrtenbuch'!$J$4:$J$103,"Geschäftlich"))</f>
        <v/>
      </c>
      <c r="J71" s="16">
        <f>IF($H71="","",COUNTIFS('Fahrtenbuch'!$I$4:$I$103,$H71,'Fahrtenbuch'!$J$4:$J$103,"Geschäftlich"))</f>
        <v/>
      </c>
    </row>
    <row r="72">
      <c r="A72" s="17" t="n"/>
      <c r="B72" s="37">
        <f>IF(OR($E72="",$F72=""),"",SUMIFS('Fahrtenbuch'!$M$4:$M$103,'Fahrtenbuch'!$B$4:$B$103,"&gt;="&amp;$E72,'Fahrtenbuch'!$B$4:$B$103,"&lt;"&amp;$F72,'Fahrtenbuch'!$J$4:$J$103,"Geschäftlich"))</f>
        <v/>
      </c>
      <c r="C72" s="41">
        <f>IF(OR($E72="",$F72=""),"",SUMIFS('Fahrtenbuch'!$O$4:$O$103,'Fahrtenbuch'!$B$4:$B$103,"&gt;="&amp;$E72,'Fahrtenbuch'!$B$4:$B$103,"&lt;"&amp;$F72,'Fahrtenbuch'!$J$4:$J$103,"Geschäftlich"))</f>
        <v/>
      </c>
      <c r="D72" s="18">
        <f>IF(OR($E72="",$F72=""),"",COUNTIFS('Fahrtenbuch'!$B$4:$B$103,"&gt;="&amp;$E72,'Fahrtenbuch'!$B$4:$B$103,"&lt;"&amp;$F72,'Fahrtenbuch'!$J$4:$J$103,"Geschäftlich"))</f>
        <v/>
      </c>
      <c r="E72" s="42" t="n"/>
      <c r="F72" s="42" t="n"/>
      <c r="H72" s="17" t="n"/>
      <c r="I72" s="37">
        <f>IF($H72="","",SUMIFS('Fahrtenbuch'!$M$4:$M$103,'Fahrtenbuch'!$I$4:$I$103,$H72,'Fahrtenbuch'!$J$4:$J$103,"Geschäftlich"))</f>
        <v/>
      </c>
      <c r="J72" s="18">
        <f>IF($H72="","",COUNTIFS('Fahrtenbuch'!$I$4:$I$103,$H72,'Fahrtenbuch'!$J$4:$J$103,"Geschäftlich"))</f>
        <v/>
      </c>
    </row>
    <row r="73">
      <c r="A73" s="15" t="n"/>
      <c r="B73" s="36">
        <f>IF(OR($E73="",$F73=""),"",SUMIFS('Fahrtenbuch'!$M$4:$M$103,'Fahrtenbuch'!$B$4:$B$103,"&gt;="&amp;$E73,'Fahrtenbuch'!$B$4:$B$103,"&lt;"&amp;$F73,'Fahrtenbuch'!$J$4:$J$103,"Geschäftlich"))</f>
        <v/>
      </c>
      <c r="C73" s="38">
        <f>IF(OR($E73="",$F73=""),"",SUMIFS('Fahrtenbuch'!$O$4:$O$103,'Fahrtenbuch'!$B$4:$B$103,"&gt;="&amp;$E73,'Fahrtenbuch'!$B$4:$B$103,"&lt;"&amp;$F73,'Fahrtenbuch'!$J$4:$J$103,"Geschäftlich"))</f>
        <v/>
      </c>
      <c r="D73" s="16">
        <f>IF(OR($E73="",$F73=""),"",COUNTIFS('Fahrtenbuch'!$B$4:$B$103,"&gt;="&amp;$E73,'Fahrtenbuch'!$B$4:$B$103,"&lt;"&amp;$F73,'Fahrtenbuch'!$J$4:$J$103,"Geschäftlich"))</f>
        <v/>
      </c>
      <c r="E73" s="40" t="n"/>
      <c r="F73" s="40" t="n"/>
      <c r="H73" s="15" t="n"/>
      <c r="I73" s="36">
        <f>IF($H73="","",SUMIFS('Fahrtenbuch'!$M$4:$M$103,'Fahrtenbuch'!$I$4:$I$103,$H73,'Fahrtenbuch'!$J$4:$J$103,"Geschäftlich"))</f>
        <v/>
      </c>
      <c r="J73" s="16">
        <f>IF($H73="","",COUNTIFS('Fahrtenbuch'!$I$4:$I$103,$H73,'Fahrtenbuch'!$J$4:$J$103,"Geschäftlich"))</f>
        <v/>
      </c>
    </row>
    <row r="74">
      <c r="A74" s="17" t="n"/>
      <c r="B74" s="37">
        <f>IF(OR($E74="",$F74=""),"",SUMIFS('Fahrtenbuch'!$M$4:$M$103,'Fahrtenbuch'!$B$4:$B$103,"&gt;="&amp;$E74,'Fahrtenbuch'!$B$4:$B$103,"&lt;"&amp;$F74,'Fahrtenbuch'!$J$4:$J$103,"Geschäftlich"))</f>
        <v/>
      </c>
      <c r="C74" s="41">
        <f>IF(OR($E74="",$F74=""),"",SUMIFS('Fahrtenbuch'!$O$4:$O$103,'Fahrtenbuch'!$B$4:$B$103,"&gt;="&amp;$E74,'Fahrtenbuch'!$B$4:$B$103,"&lt;"&amp;$F74,'Fahrtenbuch'!$J$4:$J$103,"Geschäftlich"))</f>
        <v/>
      </c>
      <c r="D74" s="18">
        <f>IF(OR($E74="",$F74=""),"",COUNTIFS('Fahrtenbuch'!$B$4:$B$103,"&gt;="&amp;$E74,'Fahrtenbuch'!$B$4:$B$103,"&lt;"&amp;$F74,'Fahrtenbuch'!$J$4:$J$103,"Geschäftlich"))</f>
        <v/>
      </c>
      <c r="E74" s="42" t="n"/>
      <c r="F74" s="42" t="n"/>
      <c r="H74" s="17" t="n"/>
      <c r="I74" s="37">
        <f>IF($H74="","",SUMIFS('Fahrtenbuch'!$M$4:$M$103,'Fahrtenbuch'!$I$4:$I$103,$H74,'Fahrtenbuch'!$J$4:$J$103,"Geschäftlich"))</f>
        <v/>
      </c>
      <c r="J74" s="18">
        <f>IF($H74="","",COUNTIFS('Fahrtenbuch'!$I$4:$I$103,$H74,'Fahrtenbuch'!$J$4:$J$103,"Geschäftlich"))</f>
        <v/>
      </c>
    </row>
    <row r="75">
      <c r="A75" s="15" t="n"/>
      <c r="B75" s="36">
        <f>IF(OR($E75="",$F75=""),"",SUMIFS('Fahrtenbuch'!$M$4:$M$103,'Fahrtenbuch'!$B$4:$B$103,"&gt;="&amp;$E75,'Fahrtenbuch'!$B$4:$B$103,"&lt;"&amp;$F75,'Fahrtenbuch'!$J$4:$J$103,"Geschäftlich"))</f>
        <v/>
      </c>
      <c r="C75" s="38">
        <f>IF(OR($E75="",$F75=""),"",SUMIFS('Fahrtenbuch'!$O$4:$O$103,'Fahrtenbuch'!$B$4:$B$103,"&gt;="&amp;$E75,'Fahrtenbuch'!$B$4:$B$103,"&lt;"&amp;$F75,'Fahrtenbuch'!$J$4:$J$103,"Geschäftlich"))</f>
        <v/>
      </c>
      <c r="D75" s="16">
        <f>IF(OR($E75="",$F75=""),"",COUNTIFS('Fahrtenbuch'!$B$4:$B$103,"&gt;="&amp;$E75,'Fahrtenbuch'!$B$4:$B$103,"&lt;"&amp;$F75,'Fahrtenbuch'!$J$4:$J$103,"Geschäftlich"))</f>
        <v/>
      </c>
      <c r="E75" s="40" t="n"/>
      <c r="F75" s="40" t="n"/>
      <c r="H75" s="15" t="n"/>
      <c r="I75" s="36">
        <f>IF($H75="","",SUMIFS('Fahrtenbuch'!$M$4:$M$103,'Fahrtenbuch'!$I$4:$I$103,$H75,'Fahrtenbuch'!$J$4:$J$103,"Geschäftlich"))</f>
        <v/>
      </c>
      <c r="J75" s="16">
        <f>IF($H75="","",COUNTIFS('Fahrtenbuch'!$I$4:$I$103,$H75,'Fahrtenbuch'!$J$4:$J$103,"Geschäftlich"))</f>
        <v/>
      </c>
    </row>
    <row r="76">
      <c r="A76" s="17" t="n"/>
      <c r="B76" s="37">
        <f>IF(OR($E76="",$F76=""),"",SUMIFS('Fahrtenbuch'!$M$4:$M$103,'Fahrtenbuch'!$B$4:$B$103,"&gt;="&amp;$E76,'Fahrtenbuch'!$B$4:$B$103,"&lt;"&amp;$F76,'Fahrtenbuch'!$J$4:$J$103,"Geschäftlich"))</f>
        <v/>
      </c>
      <c r="C76" s="41">
        <f>IF(OR($E76="",$F76=""),"",SUMIFS('Fahrtenbuch'!$O$4:$O$103,'Fahrtenbuch'!$B$4:$B$103,"&gt;="&amp;$E76,'Fahrtenbuch'!$B$4:$B$103,"&lt;"&amp;$F76,'Fahrtenbuch'!$J$4:$J$103,"Geschäftlich"))</f>
        <v/>
      </c>
      <c r="D76" s="18">
        <f>IF(OR($E76="",$F76=""),"",COUNTIFS('Fahrtenbuch'!$B$4:$B$103,"&gt;="&amp;$E76,'Fahrtenbuch'!$B$4:$B$103,"&lt;"&amp;$F76,'Fahrtenbuch'!$J$4:$J$103,"Geschäftlich"))</f>
        <v/>
      </c>
      <c r="E76" s="42" t="n"/>
      <c r="F76" s="42" t="n"/>
      <c r="H76" s="17" t="n"/>
      <c r="I76" s="37">
        <f>IF($H76="","",SUMIFS('Fahrtenbuch'!$M$4:$M$103,'Fahrtenbuch'!$I$4:$I$103,$H76,'Fahrtenbuch'!$J$4:$J$103,"Geschäftlich"))</f>
        <v/>
      </c>
      <c r="J76" s="18">
        <f>IF($H76="","",COUNTIFS('Fahrtenbuch'!$I$4:$I$103,$H76,'Fahrtenbuch'!$J$4:$J$103,"Geschäftlich"))</f>
        <v/>
      </c>
    </row>
    <row r="77">
      <c r="A77" s="15" t="n"/>
      <c r="B77" s="36">
        <f>IF(OR($E77="",$F77=""),"",SUMIFS('Fahrtenbuch'!$M$4:$M$103,'Fahrtenbuch'!$B$4:$B$103,"&gt;="&amp;$E77,'Fahrtenbuch'!$B$4:$B$103,"&lt;"&amp;$F77,'Fahrtenbuch'!$J$4:$J$103,"Geschäftlich"))</f>
        <v/>
      </c>
      <c r="C77" s="38">
        <f>IF(OR($E77="",$F77=""),"",SUMIFS('Fahrtenbuch'!$O$4:$O$103,'Fahrtenbuch'!$B$4:$B$103,"&gt;="&amp;$E77,'Fahrtenbuch'!$B$4:$B$103,"&lt;"&amp;$F77,'Fahrtenbuch'!$J$4:$J$103,"Geschäftlich"))</f>
        <v/>
      </c>
      <c r="D77" s="16">
        <f>IF(OR($E77="",$F77=""),"",COUNTIFS('Fahrtenbuch'!$B$4:$B$103,"&gt;="&amp;$E77,'Fahrtenbuch'!$B$4:$B$103,"&lt;"&amp;$F77,'Fahrtenbuch'!$J$4:$J$103,"Geschäftlich"))</f>
        <v/>
      </c>
      <c r="E77" s="40" t="n"/>
      <c r="F77" s="40" t="n"/>
      <c r="H77" s="15" t="n"/>
      <c r="I77" s="36">
        <f>IF($H77="","",SUMIFS('Fahrtenbuch'!$M$4:$M$103,'Fahrtenbuch'!$I$4:$I$103,$H77,'Fahrtenbuch'!$J$4:$J$103,"Geschäftlich"))</f>
        <v/>
      </c>
      <c r="J77" s="16">
        <f>IF($H77="","",COUNTIFS('Fahrtenbuch'!$I$4:$I$103,$H77,'Fahrtenbuch'!$J$4:$J$103,"Geschäftlich"))</f>
        <v/>
      </c>
    </row>
    <row r="78">
      <c r="A78" s="17" t="n"/>
      <c r="B78" s="37">
        <f>IF(OR($E78="",$F78=""),"",SUMIFS('Fahrtenbuch'!$M$4:$M$103,'Fahrtenbuch'!$B$4:$B$103,"&gt;="&amp;$E78,'Fahrtenbuch'!$B$4:$B$103,"&lt;"&amp;$F78,'Fahrtenbuch'!$J$4:$J$103,"Geschäftlich"))</f>
        <v/>
      </c>
      <c r="C78" s="41">
        <f>IF(OR($E78="",$F78=""),"",SUMIFS('Fahrtenbuch'!$O$4:$O$103,'Fahrtenbuch'!$B$4:$B$103,"&gt;="&amp;$E78,'Fahrtenbuch'!$B$4:$B$103,"&lt;"&amp;$F78,'Fahrtenbuch'!$J$4:$J$103,"Geschäftlich"))</f>
        <v/>
      </c>
      <c r="D78" s="18">
        <f>IF(OR($E78="",$F78=""),"",COUNTIFS('Fahrtenbuch'!$B$4:$B$103,"&gt;="&amp;$E78,'Fahrtenbuch'!$B$4:$B$103,"&lt;"&amp;$F78,'Fahrtenbuch'!$J$4:$J$103,"Geschäftlich"))</f>
        <v/>
      </c>
      <c r="E78" s="42" t="n"/>
      <c r="F78" s="42" t="n"/>
      <c r="H78" s="17" t="n"/>
      <c r="I78" s="37">
        <f>IF($H78="","",SUMIFS('Fahrtenbuch'!$M$4:$M$103,'Fahrtenbuch'!$I$4:$I$103,$H78,'Fahrtenbuch'!$J$4:$J$103,"Geschäftlich"))</f>
        <v/>
      </c>
      <c r="J78" s="18">
        <f>IF($H78="","",COUNTIFS('Fahrtenbuch'!$I$4:$I$103,$H78,'Fahrtenbuch'!$J$4:$J$103,"Geschäftlich"))</f>
        <v/>
      </c>
    </row>
    <row r="79">
      <c r="A79" s="15" t="n"/>
      <c r="B79" s="36">
        <f>IF(OR($E79="",$F79=""),"",SUMIFS('Fahrtenbuch'!$M$4:$M$103,'Fahrtenbuch'!$B$4:$B$103,"&gt;="&amp;$E79,'Fahrtenbuch'!$B$4:$B$103,"&lt;"&amp;$F79,'Fahrtenbuch'!$J$4:$J$103,"Geschäftlich"))</f>
        <v/>
      </c>
      <c r="C79" s="38">
        <f>IF(OR($E79="",$F79=""),"",SUMIFS('Fahrtenbuch'!$O$4:$O$103,'Fahrtenbuch'!$B$4:$B$103,"&gt;="&amp;$E79,'Fahrtenbuch'!$B$4:$B$103,"&lt;"&amp;$F79,'Fahrtenbuch'!$J$4:$J$103,"Geschäftlich"))</f>
        <v/>
      </c>
      <c r="D79" s="16">
        <f>IF(OR($E79="",$F79=""),"",COUNTIFS('Fahrtenbuch'!$B$4:$B$103,"&gt;="&amp;$E79,'Fahrtenbuch'!$B$4:$B$103,"&lt;"&amp;$F79,'Fahrtenbuch'!$J$4:$J$103,"Geschäftlich"))</f>
        <v/>
      </c>
      <c r="E79" s="40" t="n"/>
      <c r="F79" s="40" t="n"/>
      <c r="H79" s="15" t="n"/>
      <c r="I79" s="36">
        <f>IF($H79="","",SUMIFS('Fahrtenbuch'!$M$4:$M$103,'Fahrtenbuch'!$I$4:$I$103,$H79,'Fahrtenbuch'!$J$4:$J$103,"Geschäftlich"))</f>
        <v/>
      </c>
      <c r="J79" s="16">
        <f>IF($H79="","",COUNTIFS('Fahrtenbuch'!$I$4:$I$103,$H79,'Fahrtenbuch'!$J$4:$J$103,"Geschäftlich"))</f>
        <v/>
      </c>
    </row>
    <row r="80">
      <c r="A80" s="17" t="n"/>
      <c r="B80" s="37">
        <f>IF(OR($E80="",$F80=""),"",SUMIFS('Fahrtenbuch'!$M$4:$M$103,'Fahrtenbuch'!$B$4:$B$103,"&gt;="&amp;$E80,'Fahrtenbuch'!$B$4:$B$103,"&lt;"&amp;$F80,'Fahrtenbuch'!$J$4:$J$103,"Geschäftlich"))</f>
        <v/>
      </c>
      <c r="C80" s="41">
        <f>IF(OR($E80="",$F80=""),"",SUMIFS('Fahrtenbuch'!$O$4:$O$103,'Fahrtenbuch'!$B$4:$B$103,"&gt;="&amp;$E80,'Fahrtenbuch'!$B$4:$B$103,"&lt;"&amp;$F80,'Fahrtenbuch'!$J$4:$J$103,"Geschäftlich"))</f>
        <v/>
      </c>
      <c r="D80" s="18">
        <f>IF(OR($E80="",$F80=""),"",COUNTIFS('Fahrtenbuch'!$B$4:$B$103,"&gt;="&amp;$E80,'Fahrtenbuch'!$B$4:$B$103,"&lt;"&amp;$F80,'Fahrtenbuch'!$J$4:$J$103,"Geschäftlich"))</f>
        <v/>
      </c>
      <c r="E80" s="42" t="n"/>
      <c r="F80" s="42" t="n"/>
      <c r="H80" s="17" t="n"/>
      <c r="I80" s="37">
        <f>IF($H80="","",SUMIFS('Fahrtenbuch'!$M$4:$M$103,'Fahrtenbuch'!$I$4:$I$103,$H80,'Fahrtenbuch'!$J$4:$J$103,"Geschäftlich"))</f>
        <v/>
      </c>
      <c r="J80" s="18">
        <f>IF($H80="","",COUNTIFS('Fahrtenbuch'!$I$4:$I$103,$H80,'Fahrtenbuch'!$J$4:$J$103,"Geschäftlich"))</f>
        <v/>
      </c>
    </row>
    <row r="81">
      <c r="A81" s="15" t="n"/>
      <c r="B81" s="36">
        <f>IF(OR($E81="",$F81=""),"",SUMIFS('Fahrtenbuch'!$M$4:$M$103,'Fahrtenbuch'!$B$4:$B$103,"&gt;="&amp;$E81,'Fahrtenbuch'!$B$4:$B$103,"&lt;"&amp;$F81,'Fahrtenbuch'!$J$4:$J$103,"Geschäftlich"))</f>
        <v/>
      </c>
      <c r="C81" s="38">
        <f>IF(OR($E81="",$F81=""),"",SUMIFS('Fahrtenbuch'!$O$4:$O$103,'Fahrtenbuch'!$B$4:$B$103,"&gt;="&amp;$E81,'Fahrtenbuch'!$B$4:$B$103,"&lt;"&amp;$F81,'Fahrtenbuch'!$J$4:$J$103,"Geschäftlich"))</f>
        <v/>
      </c>
      <c r="D81" s="16">
        <f>IF(OR($E81="",$F81=""),"",COUNTIFS('Fahrtenbuch'!$B$4:$B$103,"&gt;="&amp;$E81,'Fahrtenbuch'!$B$4:$B$103,"&lt;"&amp;$F81,'Fahrtenbuch'!$J$4:$J$103,"Geschäftlich"))</f>
        <v/>
      </c>
      <c r="E81" s="40" t="n"/>
      <c r="F81" s="40" t="n"/>
      <c r="H81" s="15" t="n"/>
      <c r="I81" s="36">
        <f>IF($H81="","",SUMIFS('Fahrtenbuch'!$M$4:$M$103,'Fahrtenbuch'!$I$4:$I$103,$H81,'Fahrtenbuch'!$J$4:$J$103,"Geschäftlich"))</f>
        <v/>
      </c>
      <c r="J81" s="16">
        <f>IF($H81="","",COUNTIFS('Fahrtenbuch'!$I$4:$I$103,$H81,'Fahrtenbuch'!$J$4:$J$103,"Geschäftlich"))</f>
        <v/>
      </c>
    </row>
    <row r="82">
      <c r="A82" s="17" t="n"/>
      <c r="B82" s="37">
        <f>IF(OR($E82="",$F82=""),"",SUMIFS('Fahrtenbuch'!$M$4:$M$103,'Fahrtenbuch'!$B$4:$B$103,"&gt;="&amp;$E82,'Fahrtenbuch'!$B$4:$B$103,"&lt;"&amp;$F82,'Fahrtenbuch'!$J$4:$J$103,"Geschäftlich"))</f>
        <v/>
      </c>
      <c r="C82" s="41">
        <f>IF(OR($E82="",$F82=""),"",SUMIFS('Fahrtenbuch'!$O$4:$O$103,'Fahrtenbuch'!$B$4:$B$103,"&gt;="&amp;$E82,'Fahrtenbuch'!$B$4:$B$103,"&lt;"&amp;$F82,'Fahrtenbuch'!$J$4:$J$103,"Geschäftlich"))</f>
        <v/>
      </c>
      <c r="D82" s="18">
        <f>IF(OR($E82="",$F82=""),"",COUNTIFS('Fahrtenbuch'!$B$4:$B$103,"&gt;="&amp;$E82,'Fahrtenbuch'!$B$4:$B$103,"&lt;"&amp;$F82,'Fahrtenbuch'!$J$4:$J$103,"Geschäftlich"))</f>
        <v/>
      </c>
      <c r="E82" s="42" t="n"/>
      <c r="F82" s="42" t="n"/>
      <c r="H82" s="17" t="n"/>
      <c r="I82" s="37">
        <f>IF($H82="","",SUMIFS('Fahrtenbuch'!$M$4:$M$103,'Fahrtenbuch'!$I$4:$I$103,$H82,'Fahrtenbuch'!$J$4:$J$103,"Geschäftlich"))</f>
        <v/>
      </c>
      <c r="J82" s="18">
        <f>IF($H82="","",COUNTIFS('Fahrtenbuch'!$I$4:$I$103,$H82,'Fahrtenbuch'!$J$4:$J$103,"Geschäftlich"))</f>
        <v/>
      </c>
    </row>
    <row r="83">
      <c r="A83" s="15" t="n"/>
      <c r="B83" s="36">
        <f>IF(OR($E83="",$F83=""),"",SUMIFS('Fahrtenbuch'!$M$4:$M$103,'Fahrtenbuch'!$B$4:$B$103,"&gt;="&amp;$E83,'Fahrtenbuch'!$B$4:$B$103,"&lt;"&amp;$F83,'Fahrtenbuch'!$J$4:$J$103,"Geschäftlich"))</f>
        <v/>
      </c>
      <c r="C83" s="38">
        <f>IF(OR($E83="",$F83=""),"",SUMIFS('Fahrtenbuch'!$O$4:$O$103,'Fahrtenbuch'!$B$4:$B$103,"&gt;="&amp;$E83,'Fahrtenbuch'!$B$4:$B$103,"&lt;"&amp;$F83,'Fahrtenbuch'!$J$4:$J$103,"Geschäftlich"))</f>
        <v/>
      </c>
      <c r="D83" s="16">
        <f>IF(OR($E83="",$F83=""),"",COUNTIFS('Fahrtenbuch'!$B$4:$B$103,"&gt;="&amp;$E83,'Fahrtenbuch'!$B$4:$B$103,"&lt;"&amp;$F83,'Fahrtenbuch'!$J$4:$J$103,"Geschäftlich"))</f>
        <v/>
      </c>
      <c r="E83" s="40" t="n"/>
      <c r="F83" s="40" t="n"/>
      <c r="H83" s="15" t="n"/>
      <c r="I83" s="36">
        <f>IF($H83="","",SUMIFS('Fahrtenbuch'!$M$4:$M$103,'Fahrtenbuch'!$I$4:$I$103,$H83,'Fahrtenbuch'!$J$4:$J$103,"Geschäftlich"))</f>
        <v/>
      </c>
      <c r="J83" s="16">
        <f>IF($H83="","",COUNTIFS('Fahrtenbuch'!$I$4:$I$103,$H83,'Fahrtenbuch'!$J$4:$J$103,"Geschäftlich"))</f>
        <v/>
      </c>
    </row>
    <row r="84">
      <c r="A84" s="17" t="n"/>
      <c r="B84" s="37">
        <f>IF(OR($E84="",$F84=""),"",SUMIFS('Fahrtenbuch'!$M$4:$M$103,'Fahrtenbuch'!$B$4:$B$103,"&gt;="&amp;$E84,'Fahrtenbuch'!$B$4:$B$103,"&lt;"&amp;$F84,'Fahrtenbuch'!$J$4:$J$103,"Geschäftlich"))</f>
        <v/>
      </c>
      <c r="C84" s="41">
        <f>IF(OR($E84="",$F84=""),"",SUMIFS('Fahrtenbuch'!$O$4:$O$103,'Fahrtenbuch'!$B$4:$B$103,"&gt;="&amp;$E84,'Fahrtenbuch'!$B$4:$B$103,"&lt;"&amp;$F84,'Fahrtenbuch'!$J$4:$J$103,"Geschäftlich"))</f>
        <v/>
      </c>
      <c r="D84" s="18">
        <f>IF(OR($E84="",$F84=""),"",COUNTIFS('Fahrtenbuch'!$B$4:$B$103,"&gt;="&amp;$E84,'Fahrtenbuch'!$B$4:$B$103,"&lt;"&amp;$F84,'Fahrtenbuch'!$J$4:$J$103,"Geschäftlich"))</f>
        <v/>
      </c>
      <c r="E84" s="42" t="n"/>
      <c r="F84" s="42" t="n"/>
      <c r="H84" s="17" t="n"/>
      <c r="I84" s="37">
        <f>IF($H84="","",SUMIFS('Fahrtenbuch'!$M$4:$M$103,'Fahrtenbuch'!$I$4:$I$103,$H84,'Fahrtenbuch'!$J$4:$J$103,"Geschäftlich"))</f>
        <v/>
      </c>
      <c r="J84" s="18">
        <f>IF($H84="","",COUNTIFS('Fahrtenbuch'!$I$4:$I$103,$H84,'Fahrtenbuch'!$J$4:$J$103,"Geschäftlich"))</f>
        <v/>
      </c>
    </row>
    <row r="85">
      <c r="A85" s="15" t="n"/>
      <c r="B85" s="36">
        <f>IF(OR($E85="",$F85=""),"",SUMIFS('Fahrtenbuch'!$M$4:$M$103,'Fahrtenbuch'!$B$4:$B$103,"&gt;="&amp;$E85,'Fahrtenbuch'!$B$4:$B$103,"&lt;"&amp;$F85,'Fahrtenbuch'!$J$4:$J$103,"Geschäftlich"))</f>
        <v/>
      </c>
      <c r="C85" s="38">
        <f>IF(OR($E85="",$F85=""),"",SUMIFS('Fahrtenbuch'!$O$4:$O$103,'Fahrtenbuch'!$B$4:$B$103,"&gt;="&amp;$E85,'Fahrtenbuch'!$B$4:$B$103,"&lt;"&amp;$F85,'Fahrtenbuch'!$J$4:$J$103,"Geschäftlich"))</f>
        <v/>
      </c>
      <c r="D85" s="16">
        <f>IF(OR($E85="",$F85=""),"",COUNTIFS('Fahrtenbuch'!$B$4:$B$103,"&gt;="&amp;$E85,'Fahrtenbuch'!$B$4:$B$103,"&lt;"&amp;$F85,'Fahrtenbuch'!$J$4:$J$103,"Geschäftlich"))</f>
        <v/>
      </c>
      <c r="E85" s="40" t="n"/>
      <c r="F85" s="40" t="n"/>
      <c r="H85" s="15" t="n"/>
      <c r="I85" s="36">
        <f>IF($H85="","",SUMIFS('Fahrtenbuch'!$M$4:$M$103,'Fahrtenbuch'!$I$4:$I$103,$H85,'Fahrtenbuch'!$J$4:$J$103,"Geschäftlich"))</f>
        <v/>
      </c>
      <c r="J85" s="16">
        <f>IF($H85="","",COUNTIFS('Fahrtenbuch'!$I$4:$I$103,$H85,'Fahrtenbuch'!$J$4:$J$103,"Geschäftlich"))</f>
        <v/>
      </c>
    </row>
    <row r="86">
      <c r="A86" s="17" t="n"/>
      <c r="B86" s="37">
        <f>IF(OR($E86="",$F86=""),"",SUMIFS('Fahrtenbuch'!$M$4:$M$103,'Fahrtenbuch'!$B$4:$B$103,"&gt;="&amp;$E86,'Fahrtenbuch'!$B$4:$B$103,"&lt;"&amp;$F86,'Fahrtenbuch'!$J$4:$J$103,"Geschäftlich"))</f>
        <v/>
      </c>
      <c r="C86" s="41">
        <f>IF(OR($E86="",$F86=""),"",SUMIFS('Fahrtenbuch'!$O$4:$O$103,'Fahrtenbuch'!$B$4:$B$103,"&gt;="&amp;$E86,'Fahrtenbuch'!$B$4:$B$103,"&lt;"&amp;$F86,'Fahrtenbuch'!$J$4:$J$103,"Geschäftlich"))</f>
        <v/>
      </c>
      <c r="D86" s="18">
        <f>IF(OR($E86="",$F86=""),"",COUNTIFS('Fahrtenbuch'!$B$4:$B$103,"&gt;="&amp;$E86,'Fahrtenbuch'!$B$4:$B$103,"&lt;"&amp;$F86,'Fahrtenbuch'!$J$4:$J$103,"Geschäftlich"))</f>
        <v/>
      </c>
      <c r="E86" s="42" t="n"/>
      <c r="F86" s="42" t="n"/>
      <c r="H86" s="17" t="n"/>
      <c r="I86" s="37">
        <f>IF($H86="","",SUMIFS('Fahrtenbuch'!$M$4:$M$103,'Fahrtenbuch'!$I$4:$I$103,$H86,'Fahrtenbuch'!$J$4:$J$103,"Geschäftlich"))</f>
        <v/>
      </c>
      <c r="J86" s="18">
        <f>IF($H86="","",COUNTIFS('Fahrtenbuch'!$I$4:$I$103,$H86,'Fahrtenbuch'!$J$4:$J$103,"Geschäftlich"))</f>
        <v/>
      </c>
    </row>
    <row r="87">
      <c r="A87" s="15" t="n"/>
      <c r="B87" s="36">
        <f>IF(OR($E87="",$F87=""),"",SUMIFS('Fahrtenbuch'!$M$4:$M$103,'Fahrtenbuch'!$B$4:$B$103,"&gt;="&amp;$E87,'Fahrtenbuch'!$B$4:$B$103,"&lt;"&amp;$F87,'Fahrtenbuch'!$J$4:$J$103,"Geschäftlich"))</f>
        <v/>
      </c>
      <c r="C87" s="38">
        <f>IF(OR($E87="",$F87=""),"",SUMIFS('Fahrtenbuch'!$O$4:$O$103,'Fahrtenbuch'!$B$4:$B$103,"&gt;="&amp;$E87,'Fahrtenbuch'!$B$4:$B$103,"&lt;"&amp;$F87,'Fahrtenbuch'!$J$4:$J$103,"Geschäftlich"))</f>
        <v/>
      </c>
      <c r="D87" s="16">
        <f>IF(OR($E87="",$F87=""),"",COUNTIFS('Fahrtenbuch'!$B$4:$B$103,"&gt;="&amp;$E87,'Fahrtenbuch'!$B$4:$B$103,"&lt;"&amp;$F87,'Fahrtenbuch'!$J$4:$J$103,"Geschäftlich"))</f>
        <v/>
      </c>
      <c r="E87" s="40" t="n"/>
      <c r="F87" s="40" t="n"/>
      <c r="H87" s="15" t="n"/>
      <c r="I87" s="36">
        <f>IF($H87="","",SUMIFS('Fahrtenbuch'!$M$4:$M$103,'Fahrtenbuch'!$I$4:$I$103,$H87,'Fahrtenbuch'!$J$4:$J$103,"Geschäftlich"))</f>
        <v/>
      </c>
      <c r="J87" s="16">
        <f>IF($H87="","",COUNTIFS('Fahrtenbuch'!$I$4:$I$103,$H87,'Fahrtenbuch'!$J$4:$J$103,"Geschäftlich"))</f>
        <v/>
      </c>
    </row>
    <row r="88">
      <c r="A88" s="17" t="n"/>
      <c r="B88" s="37">
        <f>IF(OR($E88="",$F88=""),"",SUMIFS('Fahrtenbuch'!$M$4:$M$103,'Fahrtenbuch'!$B$4:$B$103,"&gt;="&amp;$E88,'Fahrtenbuch'!$B$4:$B$103,"&lt;"&amp;$F88,'Fahrtenbuch'!$J$4:$J$103,"Geschäftlich"))</f>
        <v/>
      </c>
      <c r="C88" s="41">
        <f>IF(OR($E88="",$F88=""),"",SUMIFS('Fahrtenbuch'!$O$4:$O$103,'Fahrtenbuch'!$B$4:$B$103,"&gt;="&amp;$E88,'Fahrtenbuch'!$B$4:$B$103,"&lt;"&amp;$F88,'Fahrtenbuch'!$J$4:$J$103,"Geschäftlich"))</f>
        <v/>
      </c>
      <c r="D88" s="18">
        <f>IF(OR($E88="",$F88=""),"",COUNTIFS('Fahrtenbuch'!$B$4:$B$103,"&gt;="&amp;$E88,'Fahrtenbuch'!$B$4:$B$103,"&lt;"&amp;$F88,'Fahrtenbuch'!$J$4:$J$103,"Geschäftlich"))</f>
        <v/>
      </c>
      <c r="E88" s="42" t="n"/>
      <c r="F88" s="42" t="n"/>
      <c r="H88" s="17" t="n"/>
      <c r="I88" s="37">
        <f>IF($H88="","",SUMIFS('Fahrtenbuch'!$M$4:$M$103,'Fahrtenbuch'!$I$4:$I$103,$H88,'Fahrtenbuch'!$J$4:$J$103,"Geschäftlich"))</f>
        <v/>
      </c>
      <c r="J88" s="18">
        <f>IF($H88="","",COUNTIFS('Fahrtenbuch'!$I$4:$I$103,$H88,'Fahrtenbuch'!$J$4:$J$103,"Geschäftlich"))</f>
        <v/>
      </c>
    </row>
    <row r="89">
      <c r="A89" s="15" t="n"/>
      <c r="B89" s="36">
        <f>IF(OR($E89="",$F89=""),"",SUMIFS('Fahrtenbuch'!$M$4:$M$103,'Fahrtenbuch'!$B$4:$B$103,"&gt;="&amp;$E89,'Fahrtenbuch'!$B$4:$B$103,"&lt;"&amp;$F89,'Fahrtenbuch'!$J$4:$J$103,"Geschäftlich"))</f>
        <v/>
      </c>
      <c r="C89" s="38">
        <f>IF(OR($E89="",$F89=""),"",SUMIFS('Fahrtenbuch'!$O$4:$O$103,'Fahrtenbuch'!$B$4:$B$103,"&gt;="&amp;$E89,'Fahrtenbuch'!$B$4:$B$103,"&lt;"&amp;$F89,'Fahrtenbuch'!$J$4:$J$103,"Geschäftlich"))</f>
        <v/>
      </c>
      <c r="D89" s="16">
        <f>IF(OR($E89="",$F89=""),"",COUNTIFS('Fahrtenbuch'!$B$4:$B$103,"&gt;="&amp;$E89,'Fahrtenbuch'!$B$4:$B$103,"&lt;"&amp;$F89,'Fahrtenbuch'!$J$4:$J$103,"Geschäftlich"))</f>
        <v/>
      </c>
      <c r="E89" s="40" t="n"/>
      <c r="F89" s="40" t="n"/>
      <c r="H89" s="15" t="n"/>
      <c r="I89" s="36">
        <f>IF($H89="","",SUMIFS('Fahrtenbuch'!$M$4:$M$103,'Fahrtenbuch'!$I$4:$I$103,$H89,'Fahrtenbuch'!$J$4:$J$103,"Geschäftlich"))</f>
        <v/>
      </c>
      <c r="J89" s="16">
        <f>IF($H89="","",COUNTIFS('Fahrtenbuch'!$I$4:$I$103,$H89,'Fahrtenbuch'!$J$4:$J$103,"Geschäftlich"))</f>
        <v/>
      </c>
    </row>
    <row r="90">
      <c r="A90" s="17" t="n"/>
      <c r="B90" s="37">
        <f>IF(OR($E90="",$F90=""),"",SUMIFS('Fahrtenbuch'!$M$4:$M$103,'Fahrtenbuch'!$B$4:$B$103,"&gt;="&amp;$E90,'Fahrtenbuch'!$B$4:$B$103,"&lt;"&amp;$F90,'Fahrtenbuch'!$J$4:$J$103,"Geschäftlich"))</f>
        <v/>
      </c>
      <c r="C90" s="41">
        <f>IF(OR($E90="",$F90=""),"",SUMIFS('Fahrtenbuch'!$O$4:$O$103,'Fahrtenbuch'!$B$4:$B$103,"&gt;="&amp;$E90,'Fahrtenbuch'!$B$4:$B$103,"&lt;"&amp;$F90,'Fahrtenbuch'!$J$4:$J$103,"Geschäftlich"))</f>
        <v/>
      </c>
      <c r="D90" s="18">
        <f>IF(OR($E90="",$F90=""),"",COUNTIFS('Fahrtenbuch'!$B$4:$B$103,"&gt;="&amp;$E90,'Fahrtenbuch'!$B$4:$B$103,"&lt;"&amp;$F90,'Fahrtenbuch'!$J$4:$J$103,"Geschäftlich"))</f>
        <v/>
      </c>
      <c r="E90" s="42" t="n"/>
      <c r="F90" s="42" t="n"/>
      <c r="H90" s="17" t="n"/>
      <c r="I90" s="37">
        <f>IF($H90="","",SUMIFS('Fahrtenbuch'!$M$4:$M$103,'Fahrtenbuch'!$I$4:$I$103,$H90,'Fahrtenbuch'!$J$4:$J$103,"Geschäftlich"))</f>
        <v/>
      </c>
      <c r="J90" s="18">
        <f>IF($H90="","",COUNTIFS('Fahrtenbuch'!$I$4:$I$103,$H90,'Fahrtenbuch'!$J$4:$J$103,"Geschäftlich"))</f>
        <v/>
      </c>
    </row>
    <row r="91">
      <c r="A91" s="15" t="n"/>
      <c r="B91" s="36">
        <f>IF(OR($E91="",$F91=""),"",SUMIFS('Fahrtenbuch'!$M$4:$M$103,'Fahrtenbuch'!$B$4:$B$103,"&gt;="&amp;$E91,'Fahrtenbuch'!$B$4:$B$103,"&lt;"&amp;$F91,'Fahrtenbuch'!$J$4:$J$103,"Geschäftlich"))</f>
        <v/>
      </c>
      <c r="C91" s="38">
        <f>IF(OR($E91="",$F91=""),"",SUMIFS('Fahrtenbuch'!$O$4:$O$103,'Fahrtenbuch'!$B$4:$B$103,"&gt;="&amp;$E91,'Fahrtenbuch'!$B$4:$B$103,"&lt;"&amp;$F91,'Fahrtenbuch'!$J$4:$J$103,"Geschäftlich"))</f>
        <v/>
      </c>
      <c r="D91" s="16">
        <f>IF(OR($E91="",$F91=""),"",COUNTIFS('Fahrtenbuch'!$B$4:$B$103,"&gt;="&amp;$E91,'Fahrtenbuch'!$B$4:$B$103,"&lt;"&amp;$F91,'Fahrtenbuch'!$J$4:$J$103,"Geschäftlich"))</f>
        <v/>
      </c>
      <c r="E91" s="40" t="n"/>
      <c r="F91" s="40" t="n"/>
      <c r="H91" s="15" t="n"/>
      <c r="I91" s="36">
        <f>IF($H91="","",SUMIFS('Fahrtenbuch'!$M$4:$M$103,'Fahrtenbuch'!$I$4:$I$103,$H91,'Fahrtenbuch'!$J$4:$J$103,"Geschäftlich"))</f>
        <v/>
      </c>
      <c r="J91" s="16">
        <f>IF($H91="","",COUNTIFS('Fahrtenbuch'!$I$4:$I$103,$H91,'Fahrtenbuch'!$J$4:$J$103,"Geschäftlich"))</f>
        <v/>
      </c>
    </row>
    <row r="92">
      <c r="A92" s="17" t="n"/>
      <c r="B92" s="37">
        <f>IF(OR($E92="",$F92=""),"",SUMIFS('Fahrtenbuch'!$M$4:$M$103,'Fahrtenbuch'!$B$4:$B$103,"&gt;="&amp;$E92,'Fahrtenbuch'!$B$4:$B$103,"&lt;"&amp;$F92,'Fahrtenbuch'!$J$4:$J$103,"Geschäftlich"))</f>
        <v/>
      </c>
      <c r="C92" s="41">
        <f>IF(OR($E92="",$F92=""),"",SUMIFS('Fahrtenbuch'!$O$4:$O$103,'Fahrtenbuch'!$B$4:$B$103,"&gt;="&amp;$E92,'Fahrtenbuch'!$B$4:$B$103,"&lt;"&amp;$F92,'Fahrtenbuch'!$J$4:$J$103,"Geschäftlich"))</f>
        <v/>
      </c>
      <c r="D92" s="18">
        <f>IF(OR($E92="",$F92=""),"",COUNTIFS('Fahrtenbuch'!$B$4:$B$103,"&gt;="&amp;$E92,'Fahrtenbuch'!$B$4:$B$103,"&lt;"&amp;$F92,'Fahrtenbuch'!$J$4:$J$103,"Geschäftlich"))</f>
        <v/>
      </c>
      <c r="E92" s="42" t="n"/>
      <c r="F92" s="42" t="n"/>
      <c r="H92" s="17" t="n"/>
      <c r="I92" s="37">
        <f>IF($H92="","",SUMIFS('Fahrtenbuch'!$M$4:$M$103,'Fahrtenbuch'!$I$4:$I$103,$H92,'Fahrtenbuch'!$J$4:$J$103,"Geschäftlich"))</f>
        <v/>
      </c>
      <c r="J92" s="18">
        <f>IF($H92="","",COUNTIFS('Fahrtenbuch'!$I$4:$I$103,$H92,'Fahrtenbuch'!$J$4:$J$103,"Geschäftlich"))</f>
        <v/>
      </c>
    </row>
    <row r="93">
      <c r="A93" s="15" t="n"/>
      <c r="B93" s="36">
        <f>IF(OR($E93="",$F93=""),"",SUMIFS('Fahrtenbuch'!$M$4:$M$103,'Fahrtenbuch'!$B$4:$B$103,"&gt;="&amp;$E93,'Fahrtenbuch'!$B$4:$B$103,"&lt;"&amp;$F93,'Fahrtenbuch'!$J$4:$J$103,"Geschäftlich"))</f>
        <v/>
      </c>
      <c r="C93" s="38">
        <f>IF(OR($E93="",$F93=""),"",SUMIFS('Fahrtenbuch'!$O$4:$O$103,'Fahrtenbuch'!$B$4:$B$103,"&gt;="&amp;$E93,'Fahrtenbuch'!$B$4:$B$103,"&lt;"&amp;$F93,'Fahrtenbuch'!$J$4:$J$103,"Geschäftlich"))</f>
        <v/>
      </c>
      <c r="D93" s="16">
        <f>IF(OR($E93="",$F93=""),"",COUNTIFS('Fahrtenbuch'!$B$4:$B$103,"&gt;="&amp;$E93,'Fahrtenbuch'!$B$4:$B$103,"&lt;"&amp;$F93,'Fahrtenbuch'!$J$4:$J$103,"Geschäftlich"))</f>
        <v/>
      </c>
      <c r="E93" s="40" t="n"/>
      <c r="F93" s="40" t="n"/>
      <c r="H93" s="15" t="n"/>
      <c r="I93" s="36">
        <f>IF($H93="","",SUMIFS('Fahrtenbuch'!$M$4:$M$103,'Fahrtenbuch'!$I$4:$I$103,$H93,'Fahrtenbuch'!$J$4:$J$103,"Geschäftlich"))</f>
        <v/>
      </c>
      <c r="J93" s="16">
        <f>IF($H93="","",COUNTIFS('Fahrtenbuch'!$I$4:$I$103,$H93,'Fahrtenbuch'!$J$4:$J$103,"Geschäftlich"))</f>
        <v/>
      </c>
    </row>
    <row r="94">
      <c r="A94" s="17" t="n"/>
      <c r="B94" s="37">
        <f>IF(OR($E94="",$F94=""),"",SUMIFS('Fahrtenbuch'!$M$4:$M$103,'Fahrtenbuch'!$B$4:$B$103,"&gt;="&amp;$E94,'Fahrtenbuch'!$B$4:$B$103,"&lt;"&amp;$F94,'Fahrtenbuch'!$J$4:$J$103,"Geschäftlich"))</f>
        <v/>
      </c>
      <c r="C94" s="41">
        <f>IF(OR($E94="",$F94=""),"",SUMIFS('Fahrtenbuch'!$O$4:$O$103,'Fahrtenbuch'!$B$4:$B$103,"&gt;="&amp;$E94,'Fahrtenbuch'!$B$4:$B$103,"&lt;"&amp;$F94,'Fahrtenbuch'!$J$4:$J$103,"Geschäftlich"))</f>
        <v/>
      </c>
      <c r="D94" s="18">
        <f>IF(OR($E94="",$F94=""),"",COUNTIFS('Fahrtenbuch'!$B$4:$B$103,"&gt;="&amp;$E94,'Fahrtenbuch'!$B$4:$B$103,"&lt;"&amp;$F94,'Fahrtenbuch'!$J$4:$J$103,"Geschäftlich"))</f>
        <v/>
      </c>
      <c r="E94" s="42" t="n"/>
      <c r="F94" s="42" t="n"/>
      <c r="H94" s="17" t="n"/>
      <c r="I94" s="37">
        <f>IF($H94="","",SUMIFS('Fahrtenbuch'!$M$4:$M$103,'Fahrtenbuch'!$I$4:$I$103,$H94,'Fahrtenbuch'!$J$4:$J$103,"Geschäftlich"))</f>
        <v/>
      </c>
      <c r="J94" s="18">
        <f>IF($H94="","",COUNTIFS('Fahrtenbuch'!$I$4:$I$103,$H94,'Fahrtenbuch'!$J$4:$J$103,"Geschäftlich"))</f>
        <v/>
      </c>
    </row>
    <row r="95">
      <c r="A95" s="15" t="n"/>
      <c r="B95" s="36">
        <f>IF(OR($E95="",$F95=""),"",SUMIFS('Fahrtenbuch'!$M$4:$M$103,'Fahrtenbuch'!$B$4:$B$103,"&gt;="&amp;$E95,'Fahrtenbuch'!$B$4:$B$103,"&lt;"&amp;$F95,'Fahrtenbuch'!$J$4:$J$103,"Geschäftlich"))</f>
        <v/>
      </c>
      <c r="C95" s="38">
        <f>IF(OR($E95="",$F95=""),"",SUMIFS('Fahrtenbuch'!$O$4:$O$103,'Fahrtenbuch'!$B$4:$B$103,"&gt;="&amp;$E95,'Fahrtenbuch'!$B$4:$B$103,"&lt;"&amp;$F95,'Fahrtenbuch'!$J$4:$J$103,"Geschäftlich"))</f>
        <v/>
      </c>
      <c r="D95" s="16">
        <f>IF(OR($E95="",$F95=""),"",COUNTIFS('Fahrtenbuch'!$B$4:$B$103,"&gt;="&amp;$E95,'Fahrtenbuch'!$B$4:$B$103,"&lt;"&amp;$F95,'Fahrtenbuch'!$J$4:$J$103,"Geschäftlich"))</f>
        <v/>
      </c>
      <c r="E95" s="40" t="n"/>
      <c r="F95" s="40" t="n"/>
      <c r="H95" s="15" t="n"/>
      <c r="I95" s="36">
        <f>IF($H95="","",SUMIFS('Fahrtenbuch'!$M$4:$M$103,'Fahrtenbuch'!$I$4:$I$103,$H95,'Fahrtenbuch'!$J$4:$J$103,"Geschäftlich"))</f>
        <v/>
      </c>
      <c r="J95" s="16">
        <f>IF($H95="","",COUNTIFS('Fahrtenbuch'!$I$4:$I$103,$H95,'Fahrtenbuch'!$J$4:$J$103,"Geschäftlich"))</f>
        <v/>
      </c>
    </row>
    <row r="96">
      <c r="A96" s="17" t="n"/>
      <c r="B96" s="37">
        <f>IF(OR($E96="",$F96=""),"",SUMIFS('Fahrtenbuch'!$M$4:$M$103,'Fahrtenbuch'!$B$4:$B$103,"&gt;="&amp;$E96,'Fahrtenbuch'!$B$4:$B$103,"&lt;"&amp;$F96,'Fahrtenbuch'!$J$4:$J$103,"Geschäftlich"))</f>
        <v/>
      </c>
      <c r="C96" s="41">
        <f>IF(OR($E96="",$F96=""),"",SUMIFS('Fahrtenbuch'!$O$4:$O$103,'Fahrtenbuch'!$B$4:$B$103,"&gt;="&amp;$E96,'Fahrtenbuch'!$B$4:$B$103,"&lt;"&amp;$F96,'Fahrtenbuch'!$J$4:$J$103,"Geschäftlich"))</f>
        <v/>
      </c>
      <c r="D96" s="18">
        <f>IF(OR($E96="",$F96=""),"",COUNTIFS('Fahrtenbuch'!$B$4:$B$103,"&gt;="&amp;$E96,'Fahrtenbuch'!$B$4:$B$103,"&lt;"&amp;$F96,'Fahrtenbuch'!$J$4:$J$103,"Geschäftlich"))</f>
        <v/>
      </c>
      <c r="E96" s="42" t="n"/>
      <c r="F96" s="42" t="n"/>
      <c r="H96" s="17" t="n"/>
      <c r="I96" s="37">
        <f>IF($H96="","",SUMIFS('Fahrtenbuch'!$M$4:$M$103,'Fahrtenbuch'!$I$4:$I$103,$H96,'Fahrtenbuch'!$J$4:$J$103,"Geschäftlich"))</f>
        <v/>
      </c>
      <c r="J96" s="18">
        <f>IF($H96="","",COUNTIFS('Fahrtenbuch'!$I$4:$I$103,$H96,'Fahrtenbuch'!$J$4:$J$103,"Geschäftlich"))</f>
        <v/>
      </c>
    </row>
    <row r="97">
      <c r="A97" s="15" t="n"/>
      <c r="B97" s="36">
        <f>IF(OR($E97="",$F97=""),"",SUMIFS('Fahrtenbuch'!$M$4:$M$103,'Fahrtenbuch'!$B$4:$B$103,"&gt;="&amp;$E97,'Fahrtenbuch'!$B$4:$B$103,"&lt;"&amp;$F97,'Fahrtenbuch'!$J$4:$J$103,"Geschäftlich"))</f>
        <v/>
      </c>
      <c r="C97" s="38">
        <f>IF(OR($E97="",$F97=""),"",SUMIFS('Fahrtenbuch'!$O$4:$O$103,'Fahrtenbuch'!$B$4:$B$103,"&gt;="&amp;$E97,'Fahrtenbuch'!$B$4:$B$103,"&lt;"&amp;$F97,'Fahrtenbuch'!$J$4:$J$103,"Geschäftlich"))</f>
        <v/>
      </c>
      <c r="D97" s="16">
        <f>IF(OR($E97="",$F97=""),"",COUNTIFS('Fahrtenbuch'!$B$4:$B$103,"&gt;="&amp;$E97,'Fahrtenbuch'!$B$4:$B$103,"&lt;"&amp;$F97,'Fahrtenbuch'!$J$4:$J$103,"Geschäftlich"))</f>
        <v/>
      </c>
      <c r="E97" s="40" t="n"/>
      <c r="F97" s="40" t="n"/>
      <c r="H97" s="15" t="n"/>
      <c r="I97" s="36">
        <f>IF($H97="","",SUMIFS('Fahrtenbuch'!$M$4:$M$103,'Fahrtenbuch'!$I$4:$I$103,$H97,'Fahrtenbuch'!$J$4:$J$103,"Geschäftlich"))</f>
        <v/>
      </c>
      <c r="J97" s="16">
        <f>IF($H97="","",COUNTIFS('Fahrtenbuch'!$I$4:$I$103,$H97,'Fahrtenbuch'!$J$4:$J$103,"Geschäftlich"))</f>
        <v/>
      </c>
    </row>
    <row r="98">
      <c r="A98" s="17" t="n"/>
      <c r="B98" s="37">
        <f>IF(OR($E98="",$F98=""),"",SUMIFS('Fahrtenbuch'!$M$4:$M$103,'Fahrtenbuch'!$B$4:$B$103,"&gt;="&amp;$E98,'Fahrtenbuch'!$B$4:$B$103,"&lt;"&amp;$F98,'Fahrtenbuch'!$J$4:$J$103,"Geschäftlich"))</f>
        <v/>
      </c>
      <c r="C98" s="41">
        <f>IF(OR($E98="",$F98=""),"",SUMIFS('Fahrtenbuch'!$O$4:$O$103,'Fahrtenbuch'!$B$4:$B$103,"&gt;="&amp;$E98,'Fahrtenbuch'!$B$4:$B$103,"&lt;"&amp;$F98,'Fahrtenbuch'!$J$4:$J$103,"Geschäftlich"))</f>
        <v/>
      </c>
      <c r="D98" s="18">
        <f>IF(OR($E98="",$F98=""),"",COUNTIFS('Fahrtenbuch'!$B$4:$B$103,"&gt;="&amp;$E98,'Fahrtenbuch'!$B$4:$B$103,"&lt;"&amp;$F98,'Fahrtenbuch'!$J$4:$J$103,"Geschäftlich"))</f>
        <v/>
      </c>
      <c r="E98" s="42" t="n"/>
      <c r="F98" s="42" t="n"/>
      <c r="H98" s="17" t="n"/>
      <c r="I98" s="37">
        <f>IF($H98="","",SUMIFS('Fahrtenbuch'!$M$4:$M$103,'Fahrtenbuch'!$I$4:$I$103,$H98,'Fahrtenbuch'!$J$4:$J$103,"Geschäftlich"))</f>
        <v/>
      </c>
      <c r="J98" s="18">
        <f>IF($H98="","",COUNTIFS('Fahrtenbuch'!$I$4:$I$103,$H98,'Fahrtenbuch'!$J$4:$J$103,"Geschäftlich"))</f>
        <v/>
      </c>
    </row>
    <row r="99">
      <c r="A99" s="15" t="n"/>
      <c r="B99" s="36">
        <f>IF(OR($E99="",$F99=""),"",SUMIFS('Fahrtenbuch'!$M$4:$M$103,'Fahrtenbuch'!$B$4:$B$103,"&gt;="&amp;$E99,'Fahrtenbuch'!$B$4:$B$103,"&lt;"&amp;$F99,'Fahrtenbuch'!$J$4:$J$103,"Geschäftlich"))</f>
        <v/>
      </c>
      <c r="C99" s="38">
        <f>IF(OR($E99="",$F99=""),"",SUMIFS('Fahrtenbuch'!$O$4:$O$103,'Fahrtenbuch'!$B$4:$B$103,"&gt;="&amp;$E99,'Fahrtenbuch'!$B$4:$B$103,"&lt;"&amp;$F99,'Fahrtenbuch'!$J$4:$J$103,"Geschäftlich"))</f>
        <v/>
      </c>
      <c r="D99" s="16">
        <f>IF(OR($E99="",$F99=""),"",COUNTIFS('Fahrtenbuch'!$B$4:$B$103,"&gt;="&amp;$E99,'Fahrtenbuch'!$B$4:$B$103,"&lt;"&amp;$F99,'Fahrtenbuch'!$J$4:$J$103,"Geschäftlich"))</f>
        <v/>
      </c>
      <c r="E99" s="40" t="n"/>
      <c r="F99" s="40" t="n"/>
      <c r="H99" s="15" t="n"/>
      <c r="I99" s="36">
        <f>IF($H99="","",SUMIFS('Fahrtenbuch'!$M$4:$M$103,'Fahrtenbuch'!$I$4:$I$103,$H99,'Fahrtenbuch'!$J$4:$J$103,"Geschäftlich"))</f>
        <v/>
      </c>
      <c r="J99" s="16">
        <f>IF($H99="","",COUNTIFS('Fahrtenbuch'!$I$4:$I$103,$H99,'Fahrtenbuch'!$J$4:$J$103,"Geschäftlich"))</f>
        <v/>
      </c>
    </row>
    <row r="100">
      <c r="A100" s="17" t="n"/>
      <c r="B100" s="37">
        <f>IF(OR($E100="",$F100=""),"",SUMIFS('Fahrtenbuch'!$M$4:$M$103,'Fahrtenbuch'!$B$4:$B$103,"&gt;="&amp;$E100,'Fahrtenbuch'!$B$4:$B$103,"&lt;"&amp;$F100,'Fahrtenbuch'!$J$4:$J$103,"Geschäftlich"))</f>
        <v/>
      </c>
      <c r="C100" s="41">
        <f>IF(OR($E100="",$F100=""),"",SUMIFS('Fahrtenbuch'!$O$4:$O$103,'Fahrtenbuch'!$B$4:$B$103,"&gt;="&amp;$E100,'Fahrtenbuch'!$B$4:$B$103,"&lt;"&amp;$F100,'Fahrtenbuch'!$J$4:$J$103,"Geschäftlich"))</f>
        <v/>
      </c>
      <c r="D100" s="18">
        <f>IF(OR($E100="",$F100=""),"",COUNTIFS('Fahrtenbuch'!$B$4:$B$103,"&gt;="&amp;$E100,'Fahrtenbuch'!$B$4:$B$103,"&lt;"&amp;$F100,'Fahrtenbuch'!$J$4:$J$103,"Geschäftlich"))</f>
        <v/>
      </c>
      <c r="E100" s="42" t="n"/>
      <c r="F100" s="42" t="n"/>
      <c r="H100" s="17" t="n"/>
      <c r="I100" s="37">
        <f>IF($H100="","",SUMIFS('Fahrtenbuch'!$M$4:$M$103,'Fahrtenbuch'!$I$4:$I$103,$H100,'Fahrtenbuch'!$J$4:$J$103,"Geschäftlich"))</f>
        <v/>
      </c>
      <c r="J100" s="18">
        <f>IF($H100="","",COUNTIFS('Fahrtenbuch'!$I$4:$I$103,$H100,'Fahrtenbuch'!$J$4:$J$103,"Geschäftlich"))</f>
        <v/>
      </c>
    </row>
    <row r="101">
      <c r="A101" s="15" t="n"/>
      <c r="B101" s="36">
        <f>IF(OR($E101="",$F101=""),"",SUMIFS('Fahrtenbuch'!$M$4:$M$103,'Fahrtenbuch'!$B$4:$B$103,"&gt;="&amp;$E101,'Fahrtenbuch'!$B$4:$B$103,"&lt;"&amp;$F101,'Fahrtenbuch'!$J$4:$J$103,"Geschäftlich"))</f>
        <v/>
      </c>
      <c r="C101" s="38">
        <f>IF(OR($E101="",$F101=""),"",SUMIFS('Fahrtenbuch'!$O$4:$O$103,'Fahrtenbuch'!$B$4:$B$103,"&gt;="&amp;$E101,'Fahrtenbuch'!$B$4:$B$103,"&lt;"&amp;$F101,'Fahrtenbuch'!$J$4:$J$103,"Geschäftlich"))</f>
        <v/>
      </c>
      <c r="D101" s="16">
        <f>IF(OR($E101="",$F101=""),"",COUNTIFS('Fahrtenbuch'!$B$4:$B$103,"&gt;="&amp;$E101,'Fahrtenbuch'!$B$4:$B$103,"&lt;"&amp;$F101,'Fahrtenbuch'!$J$4:$J$103,"Geschäftlich"))</f>
        <v/>
      </c>
      <c r="E101" s="40" t="n"/>
      <c r="F101" s="40" t="n"/>
      <c r="H101" s="15" t="n"/>
      <c r="I101" s="36">
        <f>IF($H101="","",SUMIFS('Fahrtenbuch'!$M$4:$M$103,'Fahrtenbuch'!$I$4:$I$103,$H101,'Fahrtenbuch'!$J$4:$J$103,"Geschäftlich"))</f>
        <v/>
      </c>
      <c r="J101" s="16">
        <f>IF($H101="","",COUNTIFS('Fahrtenbuch'!$I$4:$I$103,$H101,'Fahrtenbuch'!$J$4:$J$103,"Geschäftlich"))</f>
        <v/>
      </c>
    </row>
  </sheetData>
  <mergeCells count="1">
    <mergeCell ref="A1:P1"/>
  </mergeCells>
  <conditionalFormatting sqref="B10">
    <cfRule type="cellIs" priority="1" operator="greaterThan" dxfId="0">
      <formula>0</formula>
    </cfRule>
  </conditionalFormatting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5"/>
  <sheetViews>
    <sheetView showGridLines="0" workbookViewId="0">
      <selection activeCell="A1" sqref="A1"/>
    </sheetView>
  </sheetViews>
  <sheetFormatPr baseColWidth="8" defaultRowHeight="15"/>
  <cols>
    <col width="33" customWidth="1" min="1" max="1"/>
    <col width="18" customWidth="1" min="2" max="2"/>
    <col width="16" customWidth="1" min="3" max="3"/>
    <col width="52" customWidth="1" min="4" max="4"/>
  </cols>
  <sheetData>
    <row r="1" ht="27" customHeight="1">
      <c r="A1" s="1" t="inlineStr">
        <is>
          <t>Parameter und Konfiguration</t>
        </is>
      </c>
    </row>
    <row r="2">
      <c r="A2" s="2" t="inlineStr">
        <is>
          <t>Die gelben Werte können gemäss interner Spesenregelung angepasst werden.</t>
        </is>
      </c>
    </row>
    <row r="3">
      <c r="A3" s="14" t="inlineStr">
        <is>
          <t>Parameter</t>
        </is>
      </c>
      <c r="B3" s="14" t="inlineStr">
        <is>
          <t>Wert</t>
        </is>
      </c>
      <c r="C3" s="14" t="inlineStr">
        <is>
          <t>Einheit</t>
        </is>
      </c>
      <c r="D3" s="14" t="inlineStr">
        <is>
          <t>Hinweis</t>
        </is>
      </c>
    </row>
    <row r="4">
      <c r="A4" s="15" t="inlineStr">
        <is>
          <t>Geschäftlich</t>
        </is>
      </c>
      <c r="B4" s="43" t="n">
        <v>0.7</v>
      </c>
      <c r="C4" s="10" t="inlineStr">
        <is>
          <t>CHF/km</t>
        </is>
      </c>
      <c r="D4" s="15" t="inlineStr">
        <is>
          <t>Standardwert, vor Verwendung intern prüfen</t>
        </is>
      </c>
    </row>
    <row r="5">
      <c r="A5" s="17" t="inlineStr">
        <is>
          <t>Privat</t>
        </is>
      </c>
      <c r="B5" s="43" t="n">
        <v>0</v>
      </c>
      <c r="C5" s="13" t="inlineStr">
        <is>
          <t>CHF/km</t>
        </is>
      </c>
      <c r="D5" s="17" t="inlineStr">
        <is>
          <t>Keine Entschädigung für private Fahrten</t>
        </is>
      </c>
    </row>
    <row r="6">
      <c r="A6" s="15" t="inlineStr">
        <is>
          <t>Berichtsjahr</t>
        </is>
      </c>
      <c r="B6" s="4" t="n">
        <v>2026</v>
      </c>
      <c r="C6" s="10" t="inlineStr">
        <is>
          <t>Jahr</t>
        </is>
      </c>
      <c r="D6" s="15" t="inlineStr">
        <is>
          <t>Auswertung ist für 2026 vorbereitet</t>
        </is>
      </c>
    </row>
    <row r="7">
      <c r="A7" s="17" t="inlineStr">
        <is>
          <t>Währung</t>
        </is>
      </c>
      <c r="B7" s="4" t="inlineStr">
        <is>
          <t>CHF</t>
        </is>
      </c>
      <c r="C7" s="13" t="inlineStr"/>
      <c r="D7" s="17" t="inlineStr">
        <is>
          <t>Beträge im Schweizer Format</t>
        </is>
      </c>
    </row>
    <row r="8"/>
    <row r="9"/>
    <row r="10">
      <c r="A10" s="27" t="inlineStr">
        <is>
          <t>Wichtige Hinweise</t>
        </is>
      </c>
    </row>
    <row r="11" ht="28" customHeight="1">
      <c r="A11" s="28" t="inlineStr">
        <is>
          <t>• Kilometeransatz vor Verwendung gemäss interner Spesenregelung oder aktuellem Schweizer Reglement prüfen.</t>
        </is>
      </c>
    </row>
    <row r="12" ht="28" customHeight="1">
      <c r="A12" s="28" t="inlineStr">
        <is>
          <t>• Nur geschäftlich begründete Fahrten als entschädigungsfähig markieren.</t>
        </is>
      </c>
    </row>
    <row r="13" ht="28" customHeight="1">
      <c r="A13" s="28" t="inlineStr">
        <is>
          <t>• Originalbelege, Termine oder Kundennachweise gemäss internen Vorgaben aufbewahren.</t>
        </is>
      </c>
    </row>
    <row r="14" ht="28" customHeight="1">
      <c r="A14" s="28" t="inlineStr">
        <is>
          <t>• Beträge werden im Schweizer Format als CHF 1'234.55 dargestellt.</t>
        </is>
      </c>
    </row>
    <row r="15" ht="28" customHeight="1">
      <c r="A15" s="28" t="inlineStr">
        <is>
          <t>• Bei unplausiblem Kilometerstand erscheint im Fahrtenbuch der Hinweis «Prüfen».</t>
        </is>
      </c>
    </row>
  </sheetData>
  <mergeCells count="1">
    <mergeCell ref="A1:D1"/>
  </mergeCells>
  <dataValidations count="2">
    <dataValidation sqref="B4:B5" showErrorMessage="1" showInputMessage="1" allowBlank="0" type="decimal" operator="greaterThanOrEqual">
      <formula1>0</formula1>
    </dataValidation>
    <dataValidation sqref="B6" showErrorMessage="1" showInputMessage="1" allowBlank="0" type="whole" operator="greaterThanOrEqual">
      <formula1>2000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20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5" customWidth="1" min="1" max="1"/>
    <col width="42" customWidth="1" min="2" max="2"/>
    <col width="48" customWidth="1" min="3" max="3"/>
    <col width="23" customWidth="1" min="4" max="4"/>
  </cols>
  <sheetData>
    <row r="1" ht="27" customHeight="1">
      <c r="A1" s="1" t="inlineStr">
        <is>
          <t>Kurzanleitung zur Fahrtenbuch-Vorlage</t>
        </is>
      </c>
    </row>
    <row r="2">
      <c r="A2" s="2" t="inlineStr">
        <is>
          <t>Diese Vorlage unterstützt die saubere Erfassung und Auswertung geschäftlicher Autofahrten.</t>
        </is>
      </c>
    </row>
    <row r="3">
      <c r="A3" s="14" t="inlineStr">
        <is>
          <t>Bereich</t>
        </is>
      </c>
      <c r="B3" s="14" t="inlineStr">
        <is>
          <t>Was ist zu tun?</t>
        </is>
      </c>
      <c r="C3" s="14" t="inlineStr">
        <is>
          <t>Wichtiger Hinweis</t>
        </is>
      </c>
      <c r="D3" s="14" t="inlineStr">
        <is>
          <t>Betroffene Spalten</t>
        </is>
      </c>
    </row>
    <row r="4" ht="42" customHeight="1">
      <c r="A4" s="29" t="inlineStr">
        <is>
          <t>Fahrtenbuch</t>
        </is>
      </c>
      <c r="B4" s="29" t="inlineStr">
        <is>
          <t>Pro Fahrt eine Zeile erfassen und alle gelben Felder ausfüllen.</t>
        </is>
      </c>
      <c r="C4" s="29" t="inlineStr">
        <is>
          <t>Datum, Kilometerstände und Fahrtzweck möglichst zeitnah erfassen.</t>
        </is>
      </c>
      <c r="D4" s="29" t="inlineStr">
        <is>
          <t>A bis L, P bis Q</t>
        </is>
      </c>
    </row>
    <row r="5" ht="42" customHeight="1">
      <c r="A5" s="28" t="inlineStr">
        <is>
          <t>Geschäftlich/Privat</t>
        </is>
      </c>
      <c r="B5" s="28" t="inlineStr">
        <is>
          <t>Über die Auswahl Geschäftlich oder Privat den Fahrtcharakter festlegen.</t>
        </is>
      </c>
      <c r="C5" s="28" t="inlineStr">
        <is>
          <t>Nur geschäftliche Fahrten lösen gemäss Parameteransatz eine Entschädigung aus.</t>
        </is>
      </c>
      <c r="D5" s="28" t="inlineStr">
        <is>
          <t>J</t>
        </is>
      </c>
    </row>
    <row r="6" ht="42" customHeight="1">
      <c r="A6" s="29" t="inlineStr">
        <is>
          <t>Kilometerstände</t>
        </is>
      </c>
      <c r="B6" s="29" t="inlineStr">
        <is>
          <t>Start- und Endstand des Fahrzeugs eintragen.</t>
        </is>
      </c>
      <c r="C6" s="29" t="inlineStr">
        <is>
          <t>Ist der Endstand kleiner als der Startstand, erscheint «Prüfen».</t>
        </is>
      </c>
      <c r="D6" s="29" t="inlineStr">
        <is>
          <t>K, L, R</t>
        </is>
      </c>
    </row>
    <row r="7" ht="42" customHeight="1">
      <c r="A7" s="28" t="inlineStr">
        <is>
          <t>Parameter</t>
        </is>
      </c>
      <c r="B7" s="28" t="inlineStr">
        <is>
          <t>Kilometeransatz, Berichtsjahr und Währung bei Bedarf anpassen.</t>
        </is>
      </c>
      <c r="C7" s="28" t="inlineStr">
        <is>
          <t>Ansatz vor Verwendung mit der internen Regelung abstimmen.</t>
        </is>
      </c>
      <c r="D7" s="28" t="inlineStr">
        <is>
          <t>Parameterblatt</t>
        </is>
      </c>
    </row>
    <row r="8" ht="42" customHeight="1">
      <c r="A8" s="29" t="inlineStr">
        <is>
          <t>Auswertung</t>
        </is>
      </c>
      <c r="B8" s="29" t="inlineStr">
        <is>
          <t>Kennzahlen, Monatswerte und Diagramme kontrollieren.</t>
        </is>
      </c>
      <c r="C8" s="29" t="inlineStr">
        <is>
          <t>Die Auswertung berücksichtigt alle vorbereiteten Fahrtenbuchzeilen.</t>
        </is>
      </c>
      <c r="D8" s="29" t="inlineStr">
        <is>
          <t>Auswertungsblatt</t>
        </is>
      </c>
    </row>
    <row r="9" ht="42" customHeight="1">
      <c r="A9" s="28" t="inlineStr">
        <is>
          <t>Nachweise</t>
        </is>
      </c>
      <c r="B9" s="28" t="inlineStr">
        <is>
          <t>Belege, Termine und Kundennachweise intern ablegen.</t>
        </is>
      </c>
      <c r="C9" s="28" t="inlineStr">
        <is>
          <t>Aufbewahrung gemäss internen Vorgaben sicherstellen.</t>
        </is>
      </c>
      <c r="D9" s="28" t="inlineStr">
        <is>
          <t>Bemerkung</t>
        </is>
      </c>
    </row>
    <row r="10"/>
    <row r="11"/>
    <row r="12">
      <c r="A12" s="27" t="inlineStr">
        <is>
          <t>Spalten im Fahrtenbuch</t>
        </is>
      </c>
    </row>
    <row r="13">
      <c r="A13" s="29" t="inlineStr">
        <is>
          <t>Fahrt-ID</t>
        </is>
      </c>
      <c r="B13" s="29" t="inlineStr">
        <is>
          <t>Eindeutige Referenz der Fahrt</t>
        </is>
      </c>
    </row>
    <row r="14">
      <c r="A14" s="28" t="inlineStr">
        <is>
          <t>Datum</t>
        </is>
      </c>
      <c r="B14" s="28" t="inlineStr">
        <is>
          <t>Datum der effektiven Fahrt</t>
        </is>
      </c>
    </row>
    <row r="15">
      <c r="A15" s="29" t="inlineStr">
        <is>
          <t>Mitarbeitende/r</t>
        </is>
      </c>
      <c r="B15" s="29" t="inlineStr">
        <is>
          <t>Person, welche die Fahrt ausgeführt hat</t>
        </is>
      </c>
    </row>
    <row r="16">
      <c r="A16" s="28" t="inlineStr">
        <is>
          <t>Fahrzeug / Kontrollschild</t>
        </is>
      </c>
      <c r="B16" s="28" t="inlineStr">
        <is>
          <t>Verwendetes Fahrzeug und Schweizer Kontrollschild</t>
        </is>
      </c>
    </row>
    <row r="17">
      <c r="A17" s="29" t="inlineStr">
        <is>
          <t>Startort / Zielort</t>
        </is>
      </c>
      <c r="B17" s="29" t="inlineStr">
        <is>
          <t>Ausgangs- und Zielort der Fahrt</t>
        </is>
      </c>
    </row>
    <row r="18">
      <c r="A18" s="28" t="inlineStr">
        <is>
          <t>Fahrtzweck</t>
        </is>
      </c>
      <c r="B18" s="28" t="inlineStr">
        <is>
          <t>Geschäftlicher Anlass oder Privatfahrt</t>
        </is>
      </c>
    </row>
    <row r="19">
      <c r="A19" s="29" t="inlineStr">
        <is>
          <t>Kilometerstand</t>
        </is>
      </c>
      <c r="B19" s="29" t="inlineStr">
        <is>
          <t>Start- und Endstand des Fahrzeugs</t>
        </is>
      </c>
    </row>
    <row r="20">
      <c r="A20" s="28" t="inlineStr">
        <is>
          <t>Entschädigung</t>
        </is>
      </c>
      <c r="B20" s="28" t="inlineStr">
        <is>
          <t>Automatisch berechneter Betrag in CHF</t>
        </is>
      </c>
    </row>
  </sheetData>
  <mergeCells count="1">
    <mergeCell ref="A1:D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2026-08-26T11:51:28Z</dcterms:created>
  <dcterms:modified xmlns:dcterms="http://purl.org/dc/terms/" xmlns:xsi="http://www.w3.org/2001/XMLSchema-instance" xsi:type="dcterms:W3CDTF">2026-08-26T11:51:28Z</dcterms:modified>
</cp:coreProperties>
</file>