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amilienzulagen Kantone" sheetId="1" state="visible" r:id="rId1"/>
    <sheet xmlns:r="http://schemas.openxmlformats.org/officeDocument/2006/relationships" name="Berechnung Mitarbeitende" sheetId="2" state="visible" r:id="rId2"/>
    <sheet xmlns:r="http://schemas.openxmlformats.org/officeDocument/2006/relationships" name="Dashboard" sheetId="3" state="visible" r:id="rId3"/>
    <sheet xmlns:r="http://schemas.openxmlformats.org/officeDocument/2006/relationships" name="Anleitung" sheetId="4" state="visible" r:id="rId4"/>
  </sheets>
  <definedNames/>
  <calcPr calcId="124519" fullCalcOnLoad="1"/>
</workbook>
</file>

<file path=xl/styles.xml><?xml version="1.0" encoding="utf-8"?>
<styleSheet xmlns="http://schemas.openxmlformats.org/spreadsheetml/2006/main">
  <numFmts count="1">
    <numFmt numFmtId="164" formatCode="CHF #'##0.00"/>
  </numFmts>
  <fonts count="7">
    <font>
      <name val="Calibri"/>
      <family val="2"/>
      <color theme="1"/>
      <sz val="11"/>
      <scheme val="minor"/>
    </font>
    <font>
      <name val="Calibri"/>
      <b val="1"/>
      <color rgb="000F766E"/>
      <sz val="16"/>
    </font>
    <font>
      <name val="Calibri"/>
      <i val="1"/>
      <color rgb="006B7280"/>
      <sz val="9"/>
    </font>
    <font>
      <name val="Calibri"/>
      <b val="1"/>
      <color rgb="00FFFFFF"/>
      <sz val="11"/>
    </font>
    <font>
      <name val="Calibri"/>
      <b val="1"/>
      <sz val="10"/>
    </font>
    <font>
      <name val="Calibri"/>
      <sz val="10"/>
    </font>
    <font>
      <name val="Calibri"/>
      <b val="1"/>
      <color rgb="000F766E"/>
      <sz val="11"/>
    </font>
  </fonts>
  <fills count="8">
    <fill>
      <patternFill/>
    </fill>
    <fill>
      <patternFill patternType="gray125"/>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
      <patternFill patternType="solid">
        <fgColor rgb="00FFFBEB"/>
      </patternFill>
    </fill>
    <fill>
      <patternFill patternType="solid">
        <fgColor rgb="00D1FAE5"/>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28">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wrapText="1"/>
    </xf>
    <xf numFmtId="0" fontId="4" fillId="3" borderId="1" applyAlignment="1" pivotButton="0" quotePrefix="0" xfId="0">
      <alignment horizontal="center" vertical="center" wrapText="1"/>
    </xf>
    <xf numFmtId="0" fontId="5" fillId="3" borderId="1" applyAlignment="1" pivotButton="0" quotePrefix="0" xfId="0">
      <alignment horizontal="left" vertical="center"/>
    </xf>
    <xf numFmtId="164" fontId="0" fillId="3" borderId="1" applyAlignment="1" pivotButton="0" quotePrefix="0" xfId="0">
      <alignment horizontal="right" vertical="center"/>
    </xf>
    <xf numFmtId="0" fontId="4" fillId="4" borderId="1" applyAlignment="1" pivotButton="0" quotePrefix="0" xfId="0">
      <alignment horizontal="center" vertical="center" wrapText="1"/>
    </xf>
    <xf numFmtId="0" fontId="5" fillId="4" borderId="1" applyAlignment="1" pivotButton="0" quotePrefix="0" xfId="0">
      <alignment horizontal="left" vertical="center"/>
    </xf>
    <xf numFmtId="164" fontId="0" fillId="4" borderId="1" applyAlignment="1" pivotButton="0" quotePrefix="0" xfId="0">
      <alignment horizontal="right" vertical="center"/>
    </xf>
    <xf numFmtId="0" fontId="4" fillId="0" borderId="1" pivotButton="0" quotePrefix="0" xfId="0"/>
    <xf numFmtId="164" fontId="4" fillId="0" borderId="1" applyAlignment="1" pivotButton="0" quotePrefix="0" xfId="0">
      <alignment horizontal="right" vertical="center"/>
    </xf>
    <xf numFmtId="0" fontId="1" fillId="0" borderId="0" pivotButton="0" quotePrefix="0" xfId="0"/>
    <xf numFmtId="0" fontId="3" fillId="5" borderId="1" applyAlignment="1" pivotButton="0" quotePrefix="0" xfId="0">
      <alignment horizontal="center" vertical="center" wrapText="1"/>
    </xf>
    <xf numFmtId="0" fontId="0" fillId="6" borderId="1" applyAlignment="1" pivotButton="0" quotePrefix="0" xfId="0">
      <alignment horizontal="left" vertical="center"/>
    </xf>
    <xf numFmtId="0" fontId="0" fillId="6" borderId="1" applyAlignment="1" pivotButton="0" quotePrefix="0" xfId="0">
      <alignment horizontal="center" vertical="center" wrapText="1"/>
    </xf>
    <xf numFmtId="0" fontId="4" fillId="7" borderId="0" pivotButton="0" quotePrefix="0" xfId="0"/>
    <xf numFmtId="0" fontId="0" fillId="7" borderId="0" pivotButton="0" quotePrefix="0" xfId="0"/>
    <xf numFmtId="0" fontId="4" fillId="7" borderId="1" applyAlignment="1" pivotButton="0" quotePrefix="0" xfId="0">
      <alignment horizontal="center" vertical="center" wrapText="1"/>
    </xf>
    <xf numFmtId="164" fontId="4" fillId="7" borderId="1" applyAlignment="1" pivotButton="0" quotePrefix="0" xfId="0">
      <alignment horizontal="right" vertical="center"/>
    </xf>
    <xf numFmtId="0" fontId="4" fillId="3" borderId="1" pivotButton="0" quotePrefix="0" xfId="0"/>
    <xf numFmtId="0" fontId="0" fillId="0" borderId="4" pivotButton="0" quotePrefix="0" xfId="0"/>
    <xf numFmtId="0" fontId="0" fillId="0" borderId="5" pivotButton="0" quotePrefix="0" xfId="0"/>
    <xf numFmtId="0" fontId="3" fillId="5" borderId="0" pivotButton="0" quotePrefix="0" xfId="0"/>
    <xf numFmtId="0" fontId="0" fillId="0" borderId="1" pivotButton="0" quotePrefix="0" xfId="0"/>
    <xf numFmtId="164" fontId="0" fillId="0" borderId="1" pivotButton="0" quotePrefix="0" xfId="0"/>
    <xf numFmtId="0" fontId="4" fillId="3" borderId="1" applyAlignment="1" pivotButton="0" quotePrefix="0" xfId="0">
      <alignment vertical="top" wrapText="1"/>
    </xf>
    <xf numFmtId="0" fontId="5" fillId="0" borderId="1" applyAlignment="1" pivotButton="0" quotePrefix="0" xfId="0">
      <alignment vertical="top" wrapText="1"/>
    </xf>
  </cellXfs>
  <cellStyles count="1">
    <cellStyle name="Normal" xfId="0" builtinId="0" hidden="0"/>
  </cellStyles>
  <dxfs count="1">
    <dxf>
      <font>
        <name val="Calibri"/>
        <b val="1"/>
        <color rgb="0022C55E"/>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Kinder- und Ausbildungszulage nach Kanton</a:t>
            </a:r>
          </a:p>
        </rich>
      </tx>
    </title>
    <plotArea>
      <barChart>
        <barDir val="col"/>
        <grouping val="clustered"/>
        <ser>
          <idx val="0"/>
          <order val="0"/>
          <tx>
            <strRef>
              <f>'Dashboard'!B12</f>
            </strRef>
          </tx>
          <spPr>
            <a:solidFill xmlns:a="http://schemas.openxmlformats.org/drawingml/2006/main">
              <a:srgbClr val="0F766E"/>
            </a:solidFill>
            <a:ln xmlns:a="http://schemas.openxmlformats.org/drawingml/2006/main">
              <a:prstDash val="solid"/>
            </a:ln>
          </spPr>
          <cat>
            <numRef>
              <f>'Dashboard'!$A$13:$A$22</f>
            </numRef>
          </cat>
          <val>
            <numRef>
              <f>'Dashboard'!$B$13:$B$22</f>
            </numRef>
          </val>
        </ser>
        <ser>
          <idx val="1"/>
          <order val="1"/>
          <tx>
            <strRef>
              <f>'Dashboard'!C12</f>
            </strRef>
          </tx>
          <spPr>
            <a:solidFill xmlns:a="http://schemas.openxmlformats.org/drawingml/2006/main">
              <a:srgbClr val="14B8A6"/>
            </a:solidFill>
            <a:ln xmlns:a="http://schemas.openxmlformats.org/drawingml/2006/main">
              <a:prstDash val="solid"/>
            </a:ln>
          </spPr>
          <cat>
            <numRef>
              <f>'Dashboard'!$A$13:$A$22</f>
            </numRef>
          </cat>
          <val>
            <numRef>
              <f>'Dashboard'!$C$13:$C$22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Kanton</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CHF pro Monat</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Verteilung Jahreszulagen pro Mitarbeitende/r</a:t>
            </a:r>
          </a:p>
        </rich>
      </tx>
    </title>
    <plotArea>
      <pieChart>
        <varyColors val="1"/>
        <ser>
          <idx val="0"/>
          <order val="0"/>
          <tx>
            <strRef>
              <f>'Dashboard'!B25</f>
            </strRef>
          </tx>
          <spPr>
            <a:ln xmlns:a="http://schemas.openxmlformats.org/drawingml/2006/main">
              <a:prstDash val="solid"/>
            </a:ln>
          </spPr>
          <cat>
            <numRef>
              <f>'Dashboard'!$A$26:$A$34</f>
            </numRef>
          </cat>
          <val>
            <numRef>
              <f>'Dashboard'!$B$26:$B$34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2</row>
      <rowOff>0</rowOff>
    </from>
    <ext cx="7200000" cy="39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23</row>
      <rowOff>0</rowOff>
    </from>
    <ext cx="5760000" cy="396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H18"/>
  <sheetViews>
    <sheetView workbookViewId="0">
      <pane ySplit="4" topLeftCell="A5" activePane="bottomLeft" state="frozen"/>
      <selection pane="bottomLeft" activeCell="A1" sqref="A1"/>
    </sheetView>
  </sheetViews>
  <sheetFormatPr baseColWidth="8" defaultRowHeight="15"/>
  <cols>
    <col width="12" customWidth="1" min="1" max="1"/>
    <col width="16" customWidth="1" min="2" max="2"/>
    <col width="16" customWidth="1" min="3" max="3"/>
    <col width="18" customWidth="1" min="4" max="4"/>
    <col width="15" customWidth="1" min="5" max="5"/>
    <col width="15" customWidth="1" min="6" max="6"/>
    <col width="18" customWidth="1" min="7" max="7"/>
    <col width="34" customWidth="1" min="8" max="8"/>
  </cols>
  <sheetData>
    <row r="1" ht="26" customHeight="1">
      <c r="A1" s="1" t="inlineStr">
        <is>
          <t>Familienzulagen nach Kanton – Schweiz (Stand 2026)</t>
        </is>
      </c>
    </row>
    <row r="2">
      <c r="A2" s="2" t="inlineStr">
        <is>
          <t>Gesetzliche Mindestansätze gemäss FamZG: Kinderzulage CHF 200.00 / Ausbildungszulage CHF 250.00 pro Monat</t>
        </is>
      </c>
    </row>
    <row r="3"/>
    <row r="4" ht="34" customHeight="1">
      <c r="A4" s="3" t="inlineStr">
        <is>
          <t>Kanton Code</t>
        </is>
      </c>
      <c r="B4" s="3" t="inlineStr">
        <is>
          <t>Kanton</t>
        </is>
      </c>
      <c r="C4" s="3" t="inlineStr">
        <is>
          <t>Kinderzulage
pro Kind/Monat</t>
        </is>
      </c>
      <c r="D4" s="3" t="inlineStr">
        <is>
          <t>Ausbildungszulage
pro Kind/Monat</t>
        </is>
      </c>
      <c r="E4" s="3" t="inlineStr">
        <is>
          <t>Geburtszulage
(einmalig)</t>
        </is>
      </c>
      <c r="F4" s="3" t="inlineStr">
        <is>
          <t>Adoptionszulage
(einmalig)</t>
        </is>
      </c>
      <c r="G4" s="3" t="inlineStr">
        <is>
          <t>Differenz zum
Minimum (Kinderzulage)</t>
        </is>
      </c>
      <c r="H4" s="3" t="inlineStr">
        <is>
          <t>Bemerkung</t>
        </is>
      </c>
    </row>
    <row r="5">
      <c r="A5" s="4" t="inlineStr">
        <is>
          <t>ZH</t>
        </is>
      </c>
      <c r="B5" s="5" t="inlineStr">
        <is>
          <t>Zürich</t>
        </is>
      </c>
      <c r="C5" s="6" t="n">
        <v>200</v>
      </c>
      <c r="D5" s="6" t="n">
        <v>250</v>
      </c>
      <c r="E5" s="6" t="n">
        <v>0</v>
      </c>
      <c r="F5" s="6" t="n">
        <v>0</v>
      </c>
      <c r="G5" s="6">
        <f>C5-200</f>
        <v/>
      </c>
      <c r="H5" s="5" t="inlineStr">
        <is>
          <t>Minimalansatz gemäss FamZG</t>
        </is>
      </c>
    </row>
    <row r="6">
      <c r="A6" s="7" t="inlineStr">
        <is>
          <t>BE</t>
        </is>
      </c>
      <c r="B6" s="8" t="inlineStr">
        <is>
          <t>Bern</t>
        </is>
      </c>
      <c r="C6" s="9" t="n">
        <v>210</v>
      </c>
      <c r="D6" s="9" t="n">
        <v>265</v>
      </c>
      <c r="E6" s="9" t="n">
        <v>0</v>
      </c>
      <c r="F6" s="9" t="n">
        <v>0</v>
      </c>
      <c r="G6" s="9">
        <f>C6-200</f>
        <v/>
      </c>
      <c r="H6" s="8" t="inlineStr">
        <is>
          <t>Leicht über Minimum</t>
        </is>
      </c>
    </row>
    <row r="7">
      <c r="A7" s="4" t="inlineStr">
        <is>
          <t>LU</t>
        </is>
      </c>
      <c r="B7" s="5" t="inlineStr">
        <is>
          <t>Luzern</t>
        </is>
      </c>
      <c r="C7" s="6" t="n">
        <v>200</v>
      </c>
      <c r="D7" s="6" t="n">
        <v>250</v>
      </c>
      <c r="E7" s="6" t="n">
        <v>0</v>
      </c>
      <c r="F7" s="6" t="n">
        <v>0</v>
      </c>
      <c r="G7" s="6">
        <f>C7-200</f>
        <v/>
      </c>
      <c r="H7" s="5" t="inlineStr">
        <is>
          <t>Minimalansatz gemäss FamZG</t>
        </is>
      </c>
    </row>
    <row r="8">
      <c r="A8" s="7" t="inlineStr">
        <is>
          <t>ZG</t>
        </is>
      </c>
      <c r="B8" s="8" t="inlineStr">
        <is>
          <t>Zug</t>
        </is>
      </c>
      <c r="C8" s="9" t="n">
        <v>300</v>
      </c>
      <c r="D8" s="9" t="n">
        <v>350</v>
      </c>
      <c r="E8" s="9" t="n">
        <v>0</v>
      </c>
      <c r="F8" s="9" t="n">
        <v>0</v>
      </c>
      <c r="G8" s="9">
        <f>C8-200</f>
        <v/>
      </c>
      <c r="H8" s="8" t="inlineStr">
        <is>
          <t>Höchster Ansatz der Schweiz</t>
        </is>
      </c>
    </row>
    <row r="9">
      <c r="A9" s="4" t="inlineStr">
        <is>
          <t>FR</t>
        </is>
      </c>
      <c r="B9" s="5" t="inlineStr">
        <is>
          <t>Freiburg</t>
        </is>
      </c>
      <c r="C9" s="6" t="n">
        <v>245</v>
      </c>
      <c r="D9" s="6" t="n">
        <v>300</v>
      </c>
      <c r="E9" s="6" t="n">
        <v>0</v>
      </c>
      <c r="F9" s="6" t="n">
        <v>0</v>
      </c>
      <c r="G9" s="6">
        <f>C9-200</f>
        <v/>
      </c>
      <c r="H9" s="5" t="inlineStr">
        <is>
          <t>Über Minimum</t>
        </is>
      </c>
    </row>
    <row r="10">
      <c r="A10" s="7" t="inlineStr">
        <is>
          <t>VD</t>
        </is>
      </c>
      <c r="B10" s="8" t="inlineStr">
        <is>
          <t>Waadt</t>
        </is>
      </c>
      <c r="C10" s="9" t="n">
        <v>300</v>
      </c>
      <c r="D10" s="9" t="n">
        <v>350</v>
      </c>
      <c r="E10" s="9" t="n">
        <v>0</v>
      </c>
      <c r="F10" s="9" t="n">
        <v>0</v>
      </c>
      <c r="G10" s="9">
        <f>C10-200</f>
        <v/>
      </c>
      <c r="H10" s="8" t="inlineStr">
        <is>
          <t>Hoher kantonaler Ansatz</t>
        </is>
      </c>
    </row>
    <row r="11">
      <c r="A11" s="4" t="inlineStr">
        <is>
          <t>GE</t>
        </is>
      </c>
      <c r="B11" s="5" t="inlineStr">
        <is>
          <t>Genf</t>
        </is>
      </c>
      <c r="C11" s="6" t="n">
        <v>311</v>
      </c>
      <c r="D11" s="6" t="n">
        <v>411</v>
      </c>
      <c r="E11" s="6" t="n">
        <v>1000</v>
      </c>
      <c r="F11" s="6" t="n">
        <v>1000</v>
      </c>
      <c r="G11" s="6">
        <f>C11-200</f>
        <v/>
      </c>
      <c r="H11" s="5" t="inlineStr">
        <is>
          <t>Zusätzliche Geburts-/Adoptionszulage</t>
        </is>
      </c>
    </row>
    <row r="12">
      <c r="A12" s="7" t="inlineStr">
        <is>
          <t>BS</t>
        </is>
      </c>
      <c r="B12" s="8" t="inlineStr">
        <is>
          <t>Basel-Stadt</t>
        </is>
      </c>
      <c r="C12" s="9" t="n">
        <v>225</v>
      </c>
      <c r="D12" s="9" t="n">
        <v>275</v>
      </c>
      <c r="E12" s="9" t="n">
        <v>0</v>
      </c>
      <c r="F12" s="9" t="n">
        <v>0</v>
      </c>
      <c r="G12" s="9">
        <f>C12-200</f>
        <v/>
      </c>
      <c r="H12" s="8" t="inlineStr">
        <is>
          <t>Über Minimum</t>
        </is>
      </c>
    </row>
    <row r="13">
      <c r="A13" s="4" t="inlineStr">
        <is>
          <t>SG</t>
        </is>
      </c>
      <c r="B13" s="5" t="inlineStr">
        <is>
          <t>St. Gallen</t>
        </is>
      </c>
      <c r="C13" s="6" t="n">
        <v>200</v>
      </c>
      <c r="D13" s="6" t="n">
        <v>250</v>
      </c>
      <c r="E13" s="6" t="n">
        <v>0</v>
      </c>
      <c r="F13" s="6" t="n">
        <v>0</v>
      </c>
      <c r="G13" s="6">
        <f>C13-200</f>
        <v/>
      </c>
      <c r="H13" s="5" t="inlineStr">
        <is>
          <t>Minimalansatz gemäss FamZG</t>
        </is>
      </c>
    </row>
    <row r="14">
      <c r="A14" s="7" t="inlineStr">
        <is>
          <t>VS</t>
        </is>
      </c>
      <c r="B14" s="8" t="inlineStr">
        <is>
          <t>Wallis</t>
        </is>
      </c>
      <c r="C14" s="9" t="n">
        <v>265</v>
      </c>
      <c r="D14" s="9" t="n">
        <v>340</v>
      </c>
      <c r="E14" s="9" t="n">
        <v>400</v>
      </c>
      <c r="F14" s="9" t="n">
        <v>400</v>
      </c>
      <c r="G14" s="9">
        <f>C14-200</f>
        <v/>
      </c>
      <c r="H14" s="8" t="inlineStr">
        <is>
          <t>Geburtszulage kantonal geregelt</t>
        </is>
      </c>
    </row>
    <row r="15"/>
    <row r="16">
      <c r="B16" s="10" t="inlineStr">
        <is>
          <t>Durchschnitt / Minimum / Maximum</t>
        </is>
      </c>
      <c r="C16" s="11">
        <f>AVERAGE(C5:C14)</f>
        <v/>
      </c>
      <c r="D16" s="11">
        <f>AVERAGE(D5:D14)</f>
        <v/>
      </c>
    </row>
    <row r="17">
      <c r="B17" s="10" t="inlineStr">
        <is>
          <t>Minimum</t>
        </is>
      </c>
      <c r="C17" s="11">
        <f>MIN(C5:C14)</f>
        <v/>
      </c>
      <c r="D17" s="11">
        <f>MIN(D5:D14)</f>
        <v/>
      </c>
    </row>
    <row r="18">
      <c r="B18" s="10" t="inlineStr">
        <is>
          <t>Maximum</t>
        </is>
      </c>
      <c r="C18" s="11">
        <f>MAX(C5:C14)</f>
        <v/>
      </c>
      <c r="D18" s="11">
        <f>MAX(D5:D14)</f>
        <v/>
      </c>
    </row>
  </sheetData>
  <mergeCells count="2">
    <mergeCell ref="A1:H1"/>
    <mergeCell ref="A2:H2"/>
  </mergeCells>
  <conditionalFormatting sqref="G5:G14">
    <cfRule type="expression" priority="1" dxfId="0">
      <formula>G5&gt;0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5"/>
  <sheetViews>
    <sheetView workbookViewId="0">
      <pane ySplit="3" topLeftCell="A4" activePane="bottomLeft" state="frozen"/>
      <selection pane="bottomLeft" activeCell="A1" sqref="A1"/>
    </sheetView>
  </sheetViews>
  <sheetFormatPr baseColWidth="8" defaultRowHeight="15"/>
  <cols>
    <col width="18" customWidth="1" min="1" max="1"/>
    <col width="10"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s>
  <sheetData>
    <row r="1" ht="26" customHeight="1">
      <c r="A1" s="12" t="inlineStr">
        <is>
          <t>Berechnung Familienzulagen pro Mitarbeitende/r</t>
        </is>
      </c>
    </row>
    <row r="2"/>
    <row r="3" ht="34" customHeight="1">
      <c r="A3" s="13" t="inlineStr">
        <is>
          <t>Mitarbeiter/in</t>
        </is>
      </c>
      <c r="B3" s="13" t="inlineStr">
        <is>
          <t>Kanton</t>
        </is>
      </c>
      <c r="C3" s="13" t="inlineStr">
        <is>
          <t>Anzahl Kinder
(unter 16)</t>
        </is>
      </c>
      <c r="D3" s="13" t="inlineStr">
        <is>
          <t>Anzahl Kinder
in Ausbildung (16-25)</t>
        </is>
      </c>
      <c r="E3" s="13" t="inlineStr">
        <is>
          <t>Kinderzulage
pro Kind</t>
        </is>
      </c>
      <c r="F3" s="13" t="inlineStr">
        <is>
          <t>Ausbildungszulage
pro Kind</t>
        </is>
      </c>
      <c r="G3" s="13" t="inlineStr">
        <is>
          <t>Kinderzulage
Total</t>
        </is>
      </c>
      <c r="H3" s="13" t="inlineStr">
        <is>
          <t>Ausbildungszulage
Total</t>
        </is>
      </c>
      <c r="I3" s="13" t="inlineStr">
        <is>
          <t>Total pro
Monat</t>
        </is>
      </c>
      <c r="J3" s="13" t="inlineStr">
        <is>
          <t>Total pro
Jahr</t>
        </is>
      </c>
    </row>
    <row r="4">
      <c r="A4" s="5" t="inlineStr">
        <is>
          <t>Andrea Meier</t>
        </is>
      </c>
      <c r="B4" s="14" t="inlineStr">
        <is>
          <t>ZH</t>
        </is>
      </c>
      <c r="C4" s="15" t="n">
        <v>2</v>
      </c>
      <c r="D4" s="15" t="n">
        <v>0</v>
      </c>
      <c r="E4" s="6">
        <f>IFERROR(VLOOKUP(B4,'Familienzulagen Kantone'!$A$5:$D$14,3,FALSE),0)</f>
        <v/>
      </c>
      <c r="F4" s="6">
        <f>IFERROR(VLOOKUP(B4,'Familienzulagen Kantone'!$A$5:$D$14,4,FALSE),0)</f>
        <v/>
      </c>
      <c r="G4" s="6">
        <f>C4*E4</f>
        <v/>
      </c>
      <c r="H4" s="6">
        <f>D4*F4</f>
        <v/>
      </c>
      <c r="I4" s="6">
        <f>G4+H4</f>
        <v/>
      </c>
      <c r="J4" s="6">
        <f>I4*12</f>
        <v/>
      </c>
    </row>
    <row r="5">
      <c r="A5" s="8" t="inlineStr">
        <is>
          <t>Markus Weber</t>
        </is>
      </c>
      <c r="B5" s="14" t="inlineStr">
        <is>
          <t>BE</t>
        </is>
      </c>
      <c r="C5" s="15" t="n">
        <v>1</v>
      </c>
      <c r="D5" s="15" t="n">
        <v>1</v>
      </c>
      <c r="E5" s="9">
        <f>IFERROR(VLOOKUP(B5,'Familienzulagen Kantone'!$A$5:$D$14,3,FALSE),0)</f>
        <v/>
      </c>
      <c r="F5" s="9">
        <f>IFERROR(VLOOKUP(B5,'Familienzulagen Kantone'!$A$5:$D$14,4,FALSE),0)</f>
        <v/>
      </c>
      <c r="G5" s="9">
        <f>C5*E5</f>
        <v/>
      </c>
      <c r="H5" s="9">
        <f>D5*F5</f>
        <v/>
      </c>
      <c r="I5" s="9">
        <f>G5+H5</f>
        <v/>
      </c>
      <c r="J5" s="9">
        <f>I5*12</f>
        <v/>
      </c>
    </row>
    <row r="6">
      <c r="A6" s="5" t="inlineStr">
        <is>
          <t>Sandra Keller</t>
        </is>
      </c>
      <c r="B6" s="14" t="inlineStr">
        <is>
          <t>ZG</t>
        </is>
      </c>
      <c r="C6" s="15" t="n">
        <v>3</v>
      </c>
      <c r="D6" s="15" t="n">
        <v>0</v>
      </c>
      <c r="E6" s="6">
        <f>IFERROR(VLOOKUP(B6,'Familienzulagen Kantone'!$A$5:$D$14,3,FALSE),0)</f>
        <v/>
      </c>
      <c r="F6" s="6">
        <f>IFERROR(VLOOKUP(B6,'Familienzulagen Kantone'!$A$5:$D$14,4,FALSE),0)</f>
        <v/>
      </c>
      <c r="G6" s="6">
        <f>C6*E6</f>
        <v/>
      </c>
      <c r="H6" s="6">
        <f>D6*F6</f>
        <v/>
      </c>
      <c r="I6" s="6">
        <f>G6+H6</f>
        <v/>
      </c>
      <c r="J6" s="6">
        <f>I6*12</f>
        <v/>
      </c>
    </row>
    <row r="7">
      <c r="A7" s="8" t="inlineStr">
        <is>
          <t>Thomas Fischer</t>
        </is>
      </c>
      <c r="B7" s="14" t="inlineStr">
        <is>
          <t>VD</t>
        </is>
      </c>
      <c r="C7" s="15" t="n">
        <v>0</v>
      </c>
      <c r="D7" s="15" t="n">
        <v>2</v>
      </c>
      <c r="E7" s="9">
        <f>IFERROR(VLOOKUP(B7,'Familienzulagen Kantone'!$A$5:$D$14,3,FALSE),0)</f>
        <v/>
      </c>
      <c r="F7" s="9">
        <f>IFERROR(VLOOKUP(B7,'Familienzulagen Kantone'!$A$5:$D$14,4,FALSE),0)</f>
        <v/>
      </c>
      <c r="G7" s="9">
        <f>C7*E7</f>
        <v/>
      </c>
      <c r="H7" s="9">
        <f>D7*F7</f>
        <v/>
      </c>
      <c r="I7" s="9">
        <f>G7+H7</f>
        <v/>
      </c>
      <c r="J7" s="9">
        <f>I7*12</f>
        <v/>
      </c>
    </row>
    <row r="8">
      <c r="A8" s="5" t="inlineStr">
        <is>
          <t>Reto Schneider</t>
        </is>
      </c>
      <c r="B8" s="14" t="inlineStr">
        <is>
          <t>GE</t>
        </is>
      </c>
      <c r="C8" s="15" t="n">
        <v>2</v>
      </c>
      <c r="D8" s="15" t="n">
        <v>1</v>
      </c>
      <c r="E8" s="6">
        <f>IFERROR(VLOOKUP(B8,'Familienzulagen Kantone'!$A$5:$D$14,3,FALSE),0)</f>
        <v/>
      </c>
      <c r="F8" s="6">
        <f>IFERROR(VLOOKUP(B8,'Familienzulagen Kantone'!$A$5:$D$14,4,FALSE),0)</f>
        <v/>
      </c>
      <c r="G8" s="6">
        <f>C8*E8</f>
        <v/>
      </c>
      <c r="H8" s="6">
        <f>D8*F8</f>
        <v/>
      </c>
      <c r="I8" s="6">
        <f>G8+H8</f>
        <v/>
      </c>
      <c r="J8" s="6">
        <f>I8*12</f>
        <v/>
      </c>
    </row>
    <row r="9">
      <c r="A9" s="8" t="inlineStr">
        <is>
          <t>Nicole Huber</t>
        </is>
      </c>
      <c r="B9" s="14" t="inlineStr">
        <is>
          <t>BS</t>
        </is>
      </c>
      <c r="C9" s="15" t="n">
        <v>1</v>
      </c>
      <c r="D9" s="15" t="n">
        <v>0</v>
      </c>
      <c r="E9" s="9">
        <f>IFERROR(VLOOKUP(B9,'Familienzulagen Kantone'!$A$5:$D$14,3,FALSE),0)</f>
        <v/>
      </c>
      <c r="F9" s="9">
        <f>IFERROR(VLOOKUP(B9,'Familienzulagen Kantone'!$A$5:$D$14,4,FALSE),0)</f>
        <v/>
      </c>
      <c r="G9" s="9">
        <f>C9*E9</f>
        <v/>
      </c>
      <c r="H9" s="9">
        <f>D9*F9</f>
        <v/>
      </c>
      <c r="I9" s="9">
        <f>G9+H9</f>
        <v/>
      </c>
      <c r="J9" s="9">
        <f>I9*12</f>
        <v/>
      </c>
    </row>
    <row r="10">
      <c r="A10" s="5" t="inlineStr">
        <is>
          <t>Stefan Baumann</t>
        </is>
      </c>
      <c r="B10" s="14" t="inlineStr">
        <is>
          <t>VS</t>
        </is>
      </c>
      <c r="C10" s="15" t="n">
        <v>2</v>
      </c>
      <c r="D10" s="15" t="n">
        <v>0</v>
      </c>
      <c r="E10" s="6">
        <f>IFERROR(VLOOKUP(B10,'Familienzulagen Kantone'!$A$5:$D$14,3,FALSE),0)</f>
        <v/>
      </c>
      <c r="F10" s="6">
        <f>IFERROR(VLOOKUP(B10,'Familienzulagen Kantone'!$A$5:$D$14,4,FALSE),0)</f>
        <v/>
      </c>
      <c r="G10" s="6">
        <f>C10*E10</f>
        <v/>
      </c>
      <c r="H10" s="6">
        <f>D10*F10</f>
        <v/>
      </c>
      <c r="I10" s="6">
        <f>G10+H10</f>
        <v/>
      </c>
      <c r="J10" s="6">
        <f>I10*12</f>
        <v/>
      </c>
    </row>
    <row r="11">
      <c r="A11" s="8" t="inlineStr">
        <is>
          <t>Claudia Steiner</t>
        </is>
      </c>
      <c r="B11" s="14" t="inlineStr">
        <is>
          <t>SG</t>
        </is>
      </c>
      <c r="C11" s="15" t="n">
        <v>1</v>
      </c>
      <c r="D11" s="15" t="n">
        <v>1</v>
      </c>
      <c r="E11" s="9">
        <f>IFERROR(VLOOKUP(B11,'Familienzulagen Kantone'!$A$5:$D$14,3,FALSE),0)</f>
        <v/>
      </c>
      <c r="F11" s="9">
        <f>IFERROR(VLOOKUP(B11,'Familienzulagen Kantone'!$A$5:$D$14,4,FALSE),0)</f>
        <v/>
      </c>
      <c r="G11" s="9">
        <f>C11*E11</f>
        <v/>
      </c>
      <c r="H11" s="9">
        <f>D11*F11</f>
        <v/>
      </c>
      <c r="I11" s="9">
        <f>G11+H11</f>
        <v/>
      </c>
      <c r="J11" s="9">
        <f>I11*12</f>
        <v/>
      </c>
    </row>
    <row r="12">
      <c r="A12" s="5" t="inlineStr">
        <is>
          <t>Patrick Rutz</t>
        </is>
      </c>
      <c r="B12" s="14" t="inlineStr">
        <is>
          <t>FR</t>
        </is>
      </c>
      <c r="C12" s="15" t="n">
        <v>3</v>
      </c>
      <c r="D12" s="15" t="n">
        <v>1</v>
      </c>
      <c r="E12" s="6">
        <f>IFERROR(VLOOKUP(B12,'Familienzulagen Kantone'!$A$5:$D$14,3,FALSE),0)</f>
        <v/>
      </c>
      <c r="F12" s="6">
        <f>IFERROR(VLOOKUP(B12,'Familienzulagen Kantone'!$A$5:$D$14,4,FALSE),0)</f>
        <v/>
      </c>
      <c r="G12" s="6">
        <f>C12*E12</f>
        <v/>
      </c>
      <c r="H12" s="6">
        <f>D12*F12</f>
        <v/>
      </c>
      <c r="I12" s="6">
        <f>G12+H12</f>
        <v/>
      </c>
      <c r="J12" s="6">
        <f>I12*12</f>
        <v/>
      </c>
    </row>
    <row r="13">
      <c r="A13" s="16" t="inlineStr">
        <is>
          <t>Total</t>
        </is>
      </c>
      <c r="B13" s="17" t="n"/>
      <c r="C13" s="18">
        <f>SUM(C4:C12)</f>
        <v/>
      </c>
      <c r="D13" s="18">
        <f>SUM(D4:D12)</f>
        <v/>
      </c>
      <c r="E13" s="17" t="n"/>
      <c r="F13" s="17" t="n"/>
      <c r="G13" s="19">
        <f>SUM(G4:G12)</f>
        <v/>
      </c>
      <c r="H13" s="19">
        <f>SUM(H4:H12)</f>
        <v/>
      </c>
      <c r="I13" s="19">
        <f>SUM(I4:I12)</f>
        <v/>
      </c>
      <c r="J13" s="19">
        <f>SUM(J4:J12)</f>
        <v/>
      </c>
    </row>
    <row r="14"/>
    <row r="15">
      <c r="A15" s="2" t="inlineStr">
        <is>
          <t>Hinweis: Kinderzulage gilt bis 16 Jahre, Ausbildungszulage von 16 bis max. 25 Jahre.</t>
        </is>
      </c>
    </row>
  </sheetData>
  <mergeCells count="2">
    <mergeCell ref="A1:J1"/>
    <mergeCell ref="A15:J15"/>
  </mergeCells>
  <conditionalFormatting sqref="J4:J12">
    <cfRule type="expression" priority="1" dxfId="0">
      <formula>J4&gt;4000</formula>
    </cfRule>
  </conditionalFormatting>
  <dataValidations count="1">
    <dataValidation sqref="B4:B12" showErrorMessage="1" showInputMessage="1" allowBlank="1" type="list">
      <formula1>"ZH,BE,LU,ZG,FR,VD,GE,BS,SG,VS"</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34"/>
  <sheetViews>
    <sheetView workbookViewId="0">
      <selection activeCell="A1" sqref="A1"/>
    </sheetView>
  </sheetViews>
  <sheetFormatPr baseColWidth="8" defaultRowHeight="15"/>
  <cols>
    <col width="32" customWidth="1" min="1" max="1"/>
    <col width="18" customWidth="1" min="2" max="2"/>
    <col width="4" customWidth="1" min="3" max="3"/>
    <col width="4" customWidth="1" min="4" max="4"/>
    <col width="4" customWidth="1" min="5" max="5"/>
    <col width="4" customWidth="1" min="6" max="6"/>
  </cols>
  <sheetData>
    <row r="1" ht="26" customHeight="1">
      <c r="A1" s="12" t="inlineStr">
        <is>
          <t>Dashboard – Familienzulagen Übersicht</t>
        </is>
      </c>
    </row>
    <row r="2"/>
    <row r="3">
      <c r="A3" s="20" t="inlineStr">
        <is>
          <t>Anzahl Kantone erfasst</t>
        </is>
      </c>
      <c r="B3" s="21" t="n"/>
      <c r="C3" s="22" t="n"/>
    </row>
    <row r="4">
      <c r="A4" s="20" t="inlineStr">
        <is>
          <t>Höchste Kinderzulage (CHF)</t>
        </is>
      </c>
      <c r="B4" s="21" t="n"/>
      <c r="C4" s="22" t="n"/>
    </row>
    <row r="5">
      <c r="A5" s="20" t="inlineStr">
        <is>
          <t>Tiefste Kinderzulage (CHF)</t>
        </is>
      </c>
      <c r="B5" s="21" t="n"/>
      <c r="C5" s="22" t="n"/>
    </row>
    <row r="6">
      <c r="A6" s="20" t="inlineStr">
        <is>
          <t>Durchschnitt Ausbildungszulage (CHF)</t>
        </is>
      </c>
      <c r="B6" s="21" t="n"/>
      <c r="C6" s="22" t="n"/>
    </row>
    <row r="7">
      <c r="A7" s="20" t="inlineStr">
        <is>
          <t>Anzahl Mitarbeitende erfasst</t>
        </is>
      </c>
      <c r="B7" s="21" t="n"/>
      <c r="C7" s="22" t="n"/>
    </row>
    <row r="8">
      <c r="A8" s="20" t="inlineStr">
        <is>
          <t>Total Zulagen pro Monat (CHF)</t>
        </is>
      </c>
      <c r="B8" s="21" t="n"/>
      <c r="C8" s="22" t="n"/>
    </row>
    <row r="9">
      <c r="A9" s="20" t="inlineStr">
        <is>
          <t>Total Zulagen pro Jahr (CHF)</t>
        </is>
      </c>
      <c r="B9" s="21" t="n"/>
      <c r="C9" s="22" t="n"/>
    </row>
    <row r="10"/>
    <row r="11"/>
    <row r="12">
      <c r="A12" s="23" t="inlineStr">
        <is>
          <t>Kanton</t>
        </is>
      </c>
      <c r="B12" s="23" t="inlineStr">
        <is>
          <t>Kinderzulage</t>
        </is>
      </c>
      <c r="C12" s="23" t="inlineStr">
        <is>
          <t>Ausbildungszulage</t>
        </is>
      </c>
    </row>
    <row r="13">
      <c r="A13" s="24">
        <f>'Familienzulagen Kantone'!A5</f>
        <v/>
      </c>
      <c r="B13" s="25">
        <f>'Familienzulagen Kantone'!C5</f>
        <v/>
      </c>
      <c r="C13" s="25">
        <f>'Familienzulagen Kantone'!D5</f>
        <v/>
      </c>
    </row>
    <row r="14">
      <c r="A14" s="24">
        <f>'Familienzulagen Kantone'!A6</f>
        <v/>
      </c>
      <c r="B14" s="25">
        <f>'Familienzulagen Kantone'!C6</f>
        <v/>
      </c>
      <c r="C14" s="25">
        <f>'Familienzulagen Kantone'!D6</f>
        <v/>
      </c>
    </row>
    <row r="15">
      <c r="A15" s="24">
        <f>'Familienzulagen Kantone'!A7</f>
        <v/>
      </c>
      <c r="B15" s="25">
        <f>'Familienzulagen Kantone'!C7</f>
        <v/>
      </c>
      <c r="C15" s="25">
        <f>'Familienzulagen Kantone'!D7</f>
        <v/>
      </c>
    </row>
    <row r="16">
      <c r="A16" s="24">
        <f>'Familienzulagen Kantone'!A8</f>
        <v/>
      </c>
      <c r="B16" s="25">
        <f>'Familienzulagen Kantone'!C8</f>
        <v/>
      </c>
      <c r="C16" s="25">
        <f>'Familienzulagen Kantone'!D8</f>
        <v/>
      </c>
    </row>
    <row r="17">
      <c r="A17" s="24">
        <f>'Familienzulagen Kantone'!A9</f>
        <v/>
      </c>
      <c r="B17" s="25">
        <f>'Familienzulagen Kantone'!C9</f>
        <v/>
      </c>
      <c r="C17" s="25">
        <f>'Familienzulagen Kantone'!D9</f>
        <v/>
      </c>
    </row>
    <row r="18">
      <c r="A18" s="24">
        <f>'Familienzulagen Kantone'!A10</f>
        <v/>
      </c>
      <c r="B18" s="25">
        <f>'Familienzulagen Kantone'!C10</f>
        <v/>
      </c>
      <c r="C18" s="25">
        <f>'Familienzulagen Kantone'!D10</f>
        <v/>
      </c>
    </row>
    <row r="19">
      <c r="A19" s="24">
        <f>'Familienzulagen Kantone'!A11</f>
        <v/>
      </c>
      <c r="B19" s="25">
        <f>'Familienzulagen Kantone'!C11</f>
        <v/>
      </c>
      <c r="C19" s="25">
        <f>'Familienzulagen Kantone'!D11</f>
        <v/>
      </c>
    </row>
    <row r="20">
      <c r="A20" s="24">
        <f>'Familienzulagen Kantone'!A12</f>
        <v/>
      </c>
      <c r="B20" s="25">
        <f>'Familienzulagen Kantone'!C12</f>
        <v/>
      </c>
      <c r="C20" s="25">
        <f>'Familienzulagen Kantone'!D12</f>
        <v/>
      </c>
    </row>
    <row r="21">
      <c r="A21" s="24">
        <f>'Familienzulagen Kantone'!A13</f>
        <v/>
      </c>
      <c r="B21" s="25">
        <f>'Familienzulagen Kantone'!C13</f>
        <v/>
      </c>
      <c r="C21" s="25">
        <f>'Familienzulagen Kantone'!D13</f>
        <v/>
      </c>
    </row>
    <row r="22">
      <c r="A22" s="24">
        <f>'Familienzulagen Kantone'!A14</f>
        <v/>
      </c>
      <c r="B22" s="25">
        <f>'Familienzulagen Kantone'!C14</f>
        <v/>
      </c>
      <c r="C22" s="25">
        <f>'Familienzulagen Kantone'!D14</f>
        <v/>
      </c>
    </row>
    <row r="23"/>
    <row r="24"/>
    <row r="25">
      <c r="A25" s="23" t="inlineStr">
        <is>
          <t>Mitarbeiter/in</t>
        </is>
      </c>
      <c r="B25" s="23" t="inlineStr">
        <is>
          <t>Total pro Jahr</t>
        </is>
      </c>
    </row>
    <row r="26">
      <c r="A26" s="24">
        <f>'Berechnung Mitarbeitende'!A4</f>
        <v/>
      </c>
      <c r="B26" s="25">
        <f>'Berechnung Mitarbeitende'!J4</f>
        <v/>
      </c>
    </row>
    <row r="27">
      <c r="A27" s="24">
        <f>'Berechnung Mitarbeitende'!A5</f>
        <v/>
      </c>
      <c r="B27" s="25">
        <f>'Berechnung Mitarbeitende'!J5</f>
        <v/>
      </c>
    </row>
    <row r="28">
      <c r="A28" s="24">
        <f>'Berechnung Mitarbeitende'!A6</f>
        <v/>
      </c>
      <c r="B28" s="25">
        <f>'Berechnung Mitarbeitende'!J6</f>
        <v/>
      </c>
    </row>
    <row r="29">
      <c r="A29" s="24">
        <f>'Berechnung Mitarbeitende'!A7</f>
        <v/>
      </c>
      <c r="B29" s="25">
        <f>'Berechnung Mitarbeitende'!J7</f>
        <v/>
      </c>
    </row>
    <row r="30">
      <c r="A30" s="24">
        <f>'Berechnung Mitarbeitende'!A8</f>
        <v/>
      </c>
      <c r="B30" s="25">
        <f>'Berechnung Mitarbeitende'!J8</f>
        <v/>
      </c>
    </row>
    <row r="31">
      <c r="A31" s="24">
        <f>'Berechnung Mitarbeitende'!A9</f>
        <v/>
      </c>
      <c r="B31" s="25">
        <f>'Berechnung Mitarbeitende'!J9</f>
        <v/>
      </c>
    </row>
    <row r="32">
      <c r="A32" s="24">
        <f>'Berechnung Mitarbeitende'!A10</f>
        <v/>
      </c>
      <c r="B32" s="25">
        <f>'Berechnung Mitarbeitende'!J10</f>
        <v/>
      </c>
    </row>
    <row r="33">
      <c r="A33" s="24">
        <f>'Berechnung Mitarbeitende'!A11</f>
        <v/>
      </c>
      <c r="B33" s="25">
        <f>'Berechnung Mitarbeitende'!J11</f>
        <v/>
      </c>
    </row>
    <row r="34">
      <c r="A34" s="24">
        <f>'Berechnung Mitarbeitende'!A12</f>
        <v/>
      </c>
      <c r="B34" s="25">
        <f>'Berechnung Mitarbeitende'!J12</f>
        <v/>
      </c>
    </row>
  </sheetData>
  <mergeCells count="8">
    <mergeCell ref="A1:F1"/>
    <mergeCell ref="A3:C3"/>
    <mergeCell ref="A4:C4"/>
    <mergeCell ref="A5:C5"/>
    <mergeCell ref="A6:C6"/>
    <mergeCell ref="A7:C7"/>
    <mergeCell ref="A8:C8"/>
    <mergeCell ref="A9:C9"/>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0" customWidth="1" min="1" max="1"/>
    <col width="90" customWidth="1" min="2" max="2"/>
  </cols>
  <sheetData>
    <row r="1" ht="26" customHeight="1">
      <c r="A1" s="12" t="inlineStr">
        <is>
          <t>Anleitung zur Vorlage «Familienzulagen nach Kanton»</t>
        </is>
      </c>
    </row>
    <row r="2"/>
    <row r="3" ht="70" customHeight="1">
      <c r="A3" s="26" t="inlineStr">
        <is>
          <t>Zweck der Vorlage</t>
        </is>
      </c>
      <c r="B3" s="27" t="inlineStr">
        <is>
          <t>Diese Excel-Vorlage dient zur Übersicht der Familienzulagen (Kinderzulage, Ausbildungszulage, Geburts- und Adoptionszulage) in verschiedenen Schweizer Kantonen sowie zur Berechnung der individuellen Zulagen pro Mitarbeitende/r.</t>
        </is>
      </c>
    </row>
    <row r="4" ht="70" customHeight="1">
      <c r="A4" s="26" t="inlineStr">
        <is>
          <t>Sheet «Familienzulagen Kantone»</t>
        </is>
      </c>
      <c r="B4" s="27" t="inlineStr">
        <is>
          <t>Enthält die aktuellen kantonalen Ansätze für 10 Kantone (ZH, BE, LU, ZG, FR, VD, GE, BS, SG, VS). Die Spalte 'Differenz zum Minimum' zeigt, wie viel ein Kanton über dem gesetzlichen FamZG-Minimum von CHF 200.00 liegt. Werte können bei Gesetzesänderungen direkt angepasst werden (gelbe Zellen in anderen Sheets sind Eingabefelder).</t>
        </is>
      </c>
    </row>
    <row r="5" ht="70" customHeight="1">
      <c r="A5" s="26" t="inlineStr">
        <is>
          <t>Sheet «Berechnung Mitarbeitende»</t>
        </is>
      </c>
      <c r="B5" s="27" t="inlineStr">
        <is>
          <t>Pro Mitarbeiter/in wird der Kanton über ein Dropdown-Menü (Spalte B) ausgewählt sowie die Anzahl Kinder unter 16 Jahren und die Anzahl Kinder in Ausbildung (16-25 Jahre) erfasst. Die Zulagen pro Kind werden automatisch mittels VLOOKUP aus dem Sheet 'Familienzulagen Kantone' übernommen und zu einem Monats- sowie Jahrestotal verrechnet.</t>
        </is>
      </c>
    </row>
    <row r="6" ht="70" customHeight="1">
      <c r="A6" s="26" t="inlineStr">
        <is>
          <t>Sheet «Dashboard»</t>
        </is>
      </c>
      <c r="B6" s="27" t="inlineStr">
        <is>
          <t>Zeigt die wichtigsten Kennzahlen (Minimum, Maximum, Durchschnitt, Gesamttotale) sowie zwei Diagramme: ein Balkendiagramm zum Vergleich der Kinder- und Ausbildungszulagen nach Kanton und ein Kreisdiagramm zur Verteilung der Jahreszulagen auf die Mitarbeitenden.</t>
        </is>
      </c>
    </row>
    <row r="7" ht="70" customHeight="1">
      <c r="A7" s="26" t="inlineStr">
        <is>
          <t>Hinweis Kinderzulage vs. Ausbildungszulage</t>
        </is>
      </c>
      <c r="B7" s="27" t="inlineStr">
        <is>
          <t>Die Kinderzulage wird für Kinder bis 16 Jahre ausbezahlt. Ab 16 bis maximal 25 Jahre (bei Ausbildung) wird die höhere Ausbildungszulage ausgerichtet.</t>
        </is>
      </c>
    </row>
    <row r="8" ht="70" customHeight="1">
      <c r="A8" s="26" t="inlineStr">
        <is>
          <t>Aktualität</t>
        </is>
      </c>
      <c r="B8" s="27" t="inlineStr">
        <is>
          <t>Die kantonalen Ansätze können sich jährlich ändern. Bitte die Werte periodisch mit den offiziellen Angaben der kantonalen Familienausgleichskassen (FAK) abgleichen.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2026-07-21T16:37:09Z</dcterms:created>
  <dcterms:modified xmlns:dcterms="http://purl.org/dc/terms/" xmlns:xsi="http://www.w3.org/2001/XMLSchema-instance" xsi:type="dcterms:W3CDTF">2026-07-21T16:37:09Z</dcterms:modified>
</cp:coreProperties>
</file>