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chungen" sheetId="1" state="visible" r:id="rId1"/>
    <sheet xmlns:r="http://schemas.openxmlformats.org/officeDocument/2006/relationships" name="Erfolgsrechnung" sheetId="2" state="visible" r:id="rId2"/>
    <sheet xmlns:r="http://schemas.openxmlformats.org/officeDocument/2006/relationships" name="Kontenstamm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'Buchungen'!$A$4:$O$114</definedName>
    <definedName name="_xlnm._FilterDatabase" localSheetId="1" hidden="1">'Erfolgsrechnung'!$A$3:$O$19</definedName>
    <definedName name="_xlnm._FilterDatabase" localSheetId="2" hidden="1">'Kontenstamm'!$A$2:$E$102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CHF #'##0.00"/>
    <numFmt numFmtId="166" formatCode="0.0%;-0.0%;0 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75569"/>
      <sz val="9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CFDF5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1" fillId="7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0" fontId="6" fillId="8" borderId="1" applyAlignment="1" pivotButton="0" quotePrefix="0" xfId="0">
      <alignment horizontal="left" vertical="center"/>
    </xf>
    <xf numFmtId="165" fontId="6" fillId="8" borderId="1" applyAlignment="1" pivotButton="0" quotePrefix="0" xfId="0">
      <alignment horizontal="right" vertical="center"/>
    </xf>
    <xf numFmtId="0" fontId="6" fillId="8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6" fillId="9" borderId="1" pivotButton="0" quotePrefix="0" xfId="0"/>
    <xf numFmtId="0" fontId="0" fillId="9" borderId="1" pivotButton="0" quotePrefix="0" xfId="0"/>
    <xf numFmtId="1" fontId="4" fillId="6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6" fillId="9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6" fillId="8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Nettoerlöse und Betriebsaufwand pro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'Erfolgsrechnung'!B27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'Erfolgsrechnung'!$A$28:$A$39</f>
            </numRef>
          </cat>
          <val>
            <numRef>
              <f>'Erfolgsrechnung'!$B$28:$B$39</f>
            </numRef>
          </val>
        </ser>
        <ser>
          <idx val="1"/>
          <order val="1"/>
          <tx>
            <strRef>
              <f>'Erfolgsrechnung'!C27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'Erfolgsrechnung'!$A$28:$A$39</f>
            </numRef>
          </cat>
          <val>
            <numRef>
              <f>'Erfolgsrechnung'!$C$28:$C$39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Entwicklung Betriebsergebnis</a:t>
            </a:r>
          </a:p>
        </rich>
      </tx>
    </title>
    <plotArea>
      <lineChart>
        <grouping val="standard"/>
        <ser>
          <idx val="0"/>
          <order val="0"/>
          <tx>
            <strRef>
              <f>'Erfolgsrechnung'!D27</f>
            </strRef>
          </tx>
          <spPr>
            <a:ln xmlns:a="http://schemas.openxmlformats.org/drawingml/2006/main" w="24000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'Erfolgsrechnung'!$A$28:$A$39</f>
            </numRef>
          </cat>
          <val>
            <numRef>
              <f>'Erfolgsrechnung'!$D$28:$D$39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Monat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Aufwandstruktur</a:t>
            </a:r>
          </a:p>
        </rich>
      </tx>
    </title>
    <plotArea>
      <doughnutChart>
        <varyColors val="1"/>
        <ser>
          <idx val="0"/>
          <order val="0"/>
          <tx>
            <strRef>
              <f>'Erfolgsrechnung'!B42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'Erfolgsrechnung'!$A$43:$A$49</f>
            </numRef>
          </cat>
          <val>
            <numRef>
              <f>'Erfolgsrechnung'!$B$43:$B$49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20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36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13</col>
      <colOff>0</colOff>
      <row>20</row>
      <rowOff>0</rowOff>
    </from>
    <ext cx="468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25" customWidth="1" min="4" max="4"/>
    <col width="31" customWidth="1" min="5" max="5"/>
    <col width="30" customWidth="1" min="6" max="6"/>
    <col width="28" customWidth="1" min="7" max="7"/>
    <col width="18" customWidth="1" min="8" max="8"/>
    <col width="10" customWidth="1" min="9" max="9"/>
    <col width="22" customWidth="1" min="10" max="10"/>
    <col width="13" customWidth="1" min="11" max="11"/>
    <col width="17" customWidth="1" min="12" max="12"/>
    <col width="23" customWidth="1" min="13" max="13"/>
    <col width="15" customWidth="1" min="14" max="14"/>
    <col width="12" customWidth="1" min="15" max="15"/>
  </cols>
  <sheetData>
    <row r="1" ht="24" customHeight="1">
      <c r="A1" s="1" t="inlineStr">
        <is>
          <t>Buchungen – Monatliche Erfolgsrechnung Schweiz</t>
        </is>
      </c>
    </row>
    <row r="2" ht="30" customHeight="1">
      <c r="A2" s="2" t="inlineStr">
        <is>
          <t>MWST-Hinweis: Normalsatz 8,1 %; reduzierte Sätze 2,6 % und 3,8 %. Diese Vorlage ersetzt keine steuerliche oder buchhalterische Beratung.</t>
        </is>
      </c>
    </row>
    <row r="3"/>
    <row r="4" ht="32" customHeight="1">
      <c r="A4" s="3" t="inlineStr">
        <is>
          <t>Buchungsdatum</t>
        </is>
      </c>
      <c r="B4" s="3" t="inlineStr">
        <is>
          <t>Beleg-Nr.</t>
        </is>
      </c>
      <c r="C4" s="3" t="inlineStr">
        <is>
          <t>Konto</t>
        </is>
      </c>
      <c r="D4" s="3" t="inlineStr">
        <is>
          <t>Kontobezeichnung</t>
        </is>
      </c>
      <c r="E4" s="3" t="inlineStr">
        <is>
          <t>Kategorie</t>
        </is>
      </c>
      <c r="F4" s="3" t="inlineStr">
        <is>
          <t>Beschreibung</t>
        </is>
      </c>
      <c r="G4" s="3" t="inlineStr">
        <is>
          <t>Kunde/Lieferant</t>
        </is>
      </c>
      <c r="H4" s="3" t="inlineStr">
        <is>
          <t>Ort</t>
        </is>
      </c>
      <c r="I4" s="3" t="inlineStr">
        <is>
          <t>Kanton</t>
        </is>
      </c>
      <c r="J4" s="3" t="inlineStr">
        <is>
          <t>Betrag exkl. MWST (CHF)</t>
        </is>
      </c>
      <c r="K4" s="3" t="inlineStr">
        <is>
          <t>MWST-Satz</t>
        </is>
      </c>
      <c r="L4" s="3" t="inlineStr">
        <is>
          <t>MWST (CHF)</t>
        </is>
      </c>
      <c r="M4" s="3" t="inlineStr">
        <is>
          <t>Betrag inkl. MWST (CHF)</t>
        </is>
      </c>
      <c r="N4" s="3" t="inlineStr">
        <is>
          <t>Status</t>
        </is>
      </c>
      <c r="O4" s="3" t="inlineStr">
        <is>
          <t>Monat</t>
        </is>
      </c>
    </row>
    <row r="5">
      <c r="A5" s="43" t="n">
        <v>46027</v>
      </c>
      <c r="B5" s="5" t="inlineStr">
        <is>
          <t>ER-26001</t>
        </is>
      </c>
      <c r="C5" s="6" t="n">
        <v>3000</v>
      </c>
      <c r="D5" s="7">
        <f>IF($C5="","",IFERROR(VLOOKUP($C5,'Kontenstamm'!$A$2:$D$101,2,FALSE),""))</f>
        <v/>
      </c>
      <c r="E5" s="7">
        <f>IF($C5="","",IFERROR(VLOOKUP($C5,'Kontenstamm'!$A$2:$D$101,3,FALSE),""))</f>
        <v/>
      </c>
      <c r="F5" s="5" t="inlineStr">
        <is>
          <t>Januar-Beratung</t>
        </is>
      </c>
      <c r="G5" s="5" t="inlineStr">
        <is>
          <t>Meyer Consulting AG</t>
        </is>
      </c>
      <c r="H5" s="5" t="inlineStr">
        <is>
          <t>Zürich</t>
        </is>
      </c>
      <c r="I5" s="5" t="inlineStr">
        <is>
          <t>ZH</t>
        </is>
      </c>
      <c r="J5" s="44" t="n">
        <v>18500</v>
      </c>
      <c r="K5" s="45" t="n">
        <v>0.081</v>
      </c>
      <c r="L5" s="46">
        <f>IF(OR($J5="",$K5=""),"",ROUND($J5*$K5,2))</f>
        <v/>
      </c>
      <c r="M5" s="46">
        <f>IF(OR($J5="",$L5=""),"",ROUND($J5+$L5,2))</f>
        <v/>
      </c>
      <c r="N5" s="11" t="inlineStr">
        <is>
          <t>Bezahlt</t>
        </is>
      </c>
      <c r="O5" s="12">
        <f>IF($A5="","",TEXT($A5,"MM.YYYY"))</f>
        <v/>
      </c>
    </row>
    <row r="6">
      <c r="A6" s="43" t="n">
        <v>46034</v>
      </c>
      <c r="B6" s="5" t="inlineStr">
        <is>
          <t>ER-26002</t>
        </is>
      </c>
      <c r="C6" s="6" t="n">
        <v>3200</v>
      </c>
      <c r="D6" s="7">
        <f>IF($C6="","",IFERROR(VLOOKUP($C6,'Kontenstamm'!$A$2:$D$101,2,FALSE),""))</f>
        <v/>
      </c>
      <c r="E6" s="7">
        <f>IF($C6="","",IFERROR(VLOOKUP($C6,'Kontenstamm'!$A$2:$D$101,3,FALSE),""))</f>
        <v/>
      </c>
      <c r="F6" s="5" t="inlineStr">
        <is>
          <t>Warenverkauf Januar</t>
        </is>
      </c>
      <c r="G6" s="5" t="inlineStr">
        <is>
          <t>Berg &amp; Tal GmbH</t>
        </is>
      </c>
      <c r="H6" s="5" t="inlineStr">
        <is>
          <t>Bern</t>
        </is>
      </c>
      <c r="I6" s="5" t="inlineStr">
        <is>
          <t>BE</t>
        </is>
      </c>
      <c r="J6" s="44" t="n">
        <v>7800</v>
      </c>
      <c r="K6" s="45" t="n">
        <v>0.081</v>
      </c>
      <c r="L6" s="46">
        <f>IF(OR($J6="",$K6=""),"",ROUND($J6*$K6,2))</f>
        <v/>
      </c>
      <c r="M6" s="46">
        <f>IF(OR($J6="",$L6=""),"",ROUND($J6+$L6,2))</f>
        <v/>
      </c>
      <c r="N6" s="11" t="inlineStr">
        <is>
          <t>Bezahlt</t>
        </is>
      </c>
      <c r="O6" s="12">
        <f>IF($A6="","",TEXT($A6,"MM.YYYY"))</f>
        <v/>
      </c>
    </row>
    <row r="7">
      <c r="A7" s="43" t="n">
        <v>46053</v>
      </c>
      <c r="B7" s="5" t="inlineStr">
        <is>
          <t>AW-26001</t>
        </is>
      </c>
      <c r="C7" s="6" t="n">
        <v>5000</v>
      </c>
      <c r="D7" s="7">
        <f>IF($C7="","",IFERROR(VLOOKUP($C7,'Kontenstamm'!$A$2:$D$101,2,FALSE),""))</f>
        <v/>
      </c>
      <c r="E7" s="7">
        <f>IF($C7="","",IFERROR(VLOOKUP($C7,'Kontenstamm'!$A$2:$D$101,3,FALSE),""))</f>
        <v/>
      </c>
      <c r="F7" s="5" t="inlineStr">
        <is>
          <t>Lohnaufwand Januar</t>
        </is>
      </c>
      <c r="G7" s="5" t="inlineStr">
        <is>
          <t>Alpina Personal AG</t>
        </is>
      </c>
      <c r="H7" s="5" t="inlineStr">
        <is>
          <t>Winterthur</t>
        </is>
      </c>
      <c r="I7" s="5" t="inlineStr">
        <is>
          <t>ZH</t>
        </is>
      </c>
      <c r="J7" s="44" t="n">
        <v>12400</v>
      </c>
      <c r="K7" s="45" t="n">
        <v>0</v>
      </c>
      <c r="L7" s="46">
        <f>IF(OR($J7="",$K7=""),"",ROUND($J7*$K7,2))</f>
        <v/>
      </c>
      <c r="M7" s="46">
        <f>IF(OR($J7="",$L7=""),"",ROUND($J7+$L7,2))</f>
        <v/>
      </c>
      <c r="N7" s="11" t="inlineStr">
        <is>
          <t>Bezahlt</t>
        </is>
      </c>
      <c r="O7" s="12">
        <f>IF($A7="","",TEXT($A7,"MM.YYYY"))</f>
        <v/>
      </c>
    </row>
    <row r="8">
      <c r="A8" s="43" t="n">
        <v>46053</v>
      </c>
      <c r="B8" s="5" t="inlineStr">
        <is>
          <t>AW-26002</t>
        </is>
      </c>
      <c r="C8" s="6" t="n">
        <v>6000</v>
      </c>
      <c r="D8" s="7">
        <f>IF($C8="","",IFERROR(VLOOKUP($C8,'Kontenstamm'!$A$2:$D$101,2,FALSE),""))</f>
        <v/>
      </c>
      <c r="E8" s="7">
        <f>IF($C8="","",IFERROR(VLOOKUP($C8,'Kontenstamm'!$A$2:$D$101,3,FALSE),""))</f>
        <v/>
      </c>
      <c r="F8" s="5" t="inlineStr">
        <is>
          <t>Miete Geschäftsräume</t>
        </is>
      </c>
      <c r="G8" s="5" t="inlineStr">
        <is>
          <t>Immobilien Zürich AG</t>
        </is>
      </c>
      <c r="H8" s="5" t="inlineStr">
        <is>
          <t>Zürich</t>
        </is>
      </c>
      <c r="I8" s="5" t="inlineStr">
        <is>
          <t>ZH</t>
        </is>
      </c>
      <c r="J8" s="44" t="n">
        <v>2950</v>
      </c>
      <c r="K8" s="45" t="n">
        <v>0.081</v>
      </c>
      <c r="L8" s="46">
        <f>IF(OR($J8="",$K8=""),"",ROUND($J8*$K8,2))</f>
        <v/>
      </c>
      <c r="M8" s="46">
        <f>IF(OR($J8="",$L8=""),"",ROUND($J8+$L8,2))</f>
        <v/>
      </c>
      <c r="N8" s="11" t="inlineStr">
        <is>
          <t>Bezahlt</t>
        </is>
      </c>
      <c r="O8" s="12">
        <f>IF($A8="","",TEXT($A8,"MM.YYYY"))</f>
        <v/>
      </c>
    </row>
    <row r="9">
      <c r="A9" s="43" t="n">
        <v>46056</v>
      </c>
      <c r="B9" s="5" t="inlineStr">
        <is>
          <t>ER-26003</t>
        </is>
      </c>
      <c r="C9" s="6" t="n">
        <v>3000</v>
      </c>
      <c r="D9" s="7">
        <f>IF($C9="","",IFERROR(VLOOKUP($C9,'Kontenstamm'!$A$2:$D$101,2,FALSE),""))</f>
        <v/>
      </c>
      <c r="E9" s="7">
        <f>IF($C9="","",IFERROR(VLOOKUP($C9,'Kontenstamm'!$A$2:$D$101,3,FALSE),""))</f>
        <v/>
      </c>
      <c r="F9" s="5" t="inlineStr">
        <is>
          <t>Beratungsmandat Februar</t>
        </is>
      </c>
      <c r="G9" s="5" t="inlineStr">
        <is>
          <t>Léman Solutions SA</t>
        </is>
      </c>
      <c r="H9" s="5" t="inlineStr">
        <is>
          <t>Lausanne</t>
        </is>
      </c>
      <c r="I9" s="5" t="inlineStr">
        <is>
          <t>VD</t>
        </is>
      </c>
      <c r="J9" s="44" t="n">
        <v>21300</v>
      </c>
      <c r="K9" s="45" t="n">
        <v>0.081</v>
      </c>
      <c r="L9" s="46">
        <f>IF(OR($J9="",$K9=""),"",ROUND($J9*$K9,2))</f>
        <v/>
      </c>
      <c r="M9" s="46">
        <f>IF(OR($J9="",$L9=""),"",ROUND($J9+$L9,2))</f>
        <v/>
      </c>
      <c r="N9" s="11" t="inlineStr">
        <is>
          <t>Offen</t>
        </is>
      </c>
      <c r="O9" s="12">
        <f>IF($A9="","",TEXT($A9,"MM.YYYY"))</f>
        <v/>
      </c>
    </row>
    <row r="10">
      <c r="A10" s="43" t="n">
        <v>46067</v>
      </c>
      <c r="B10" s="5" t="inlineStr">
        <is>
          <t>AW-26003</t>
        </is>
      </c>
      <c r="C10" s="6" t="n">
        <v>6100</v>
      </c>
      <c r="D10" s="7">
        <f>IF($C10="","",IFERROR(VLOOKUP($C10,'Kontenstamm'!$A$2:$D$101,2,FALSE),""))</f>
        <v/>
      </c>
      <c r="E10" s="7">
        <f>IF($C10="","",IFERROR(VLOOKUP($C10,'Kontenstamm'!$A$2:$D$101,3,FALSE),""))</f>
        <v/>
      </c>
      <c r="F10" s="5" t="inlineStr">
        <is>
          <t>Digitale Kampagne</t>
        </is>
      </c>
      <c r="G10" s="5" t="inlineStr">
        <is>
          <t>Agence Rhône Sàrl</t>
        </is>
      </c>
      <c r="H10" s="5" t="inlineStr">
        <is>
          <t>Genf</t>
        </is>
      </c>
      <c r="I10" s="5" t="inlineStr">
        <is>
          <t>GE</t>
        </is>
      </c>
      <c r="J10" s="44" t="n">
        <v>1850</v>
      </c>
      <c r="K10" s="45" t="n">
        <v>0.081</v>
      </c>
      <c r="L10" s="46">
        <f>IF(OR($J10="",$K10=""),"",ROUND($J10*$K10,2))</f>
        <v/>
      </c>
      <c r="M10" s="46">
        <f>IF(OR($J10="",$L10=""),"",ROUND($J10+$L10,2))</f>
        <v/>
      </c>
      <c r="N10" s="11" t="inlineStr">
        <is>
          <t>Bezahlt</t>
        </is>
      </c>
      <c r="O10" s="12">
        <f>IF($A10="","",TEXT($A10,"MM.YYYY"))</f>
        <v/>
      </c>
    </row>
    <row r="11">
      <c r="A11" s="43" t="n">
        <v>46081</v>
      </c>
      <c r="B11" s="5" t="inlineStr">
        <is>
          <t>AW-26004</t>
        </is>
      </c>
      <c r="C11" s="6" t="n">
        <v>6200</v>
      </c>
      <c r="D11" s="7">
        <f>IF($C11="","",IFERROR(VLOOKUP($C11,'Kontenstamm'!$A$2:$D$101,2,FALSE),""))</f>
        <v/>
      </c>
      <c r="E11" s="7">
        <f>IF($C11="","",IFERROR(VLOOKUP($C11,'Kontenstamm'!$A$2:$D$101,3,FALSE),""))</f>
        <v/>
      </c>
      <c r="F11" s="5" t="inlineStr">
        <is>
          <t>Software-Abonnement</t>
        </is>
      </c>
      <c r="G11" s="5" t="inlineStr">
        <is>
          <t>CloudWerk GmbH</t>
        </is>
      </c>
      <c r="H11" s="5" t="inlineStr">
        <is>
          <t>Basel</t>
        </is>
      </c>
      <c r="I11" s="5" t="inlineStr">
        <is>
          <t>BS</t>
        </is>
      </c>
      <c r="J11" s="44" t="n">
        <v>1260</v>
      </c>
      <c r="K11" s="45" t="n">
        <v>0.081</v>
      </c>
      <c r="L11" s="46">
        <f>IF(OR($J11="",$K11=""),"",ROUND($J11*$K11,2))</f>
        <v/>
      </c>
      <c r="M11" s="46">
        <f>IF(OR($J11="",$L11=""),"",ROUND($J11+$L11,2))</f>
        <v/>
      </c>
      <c r="N11" s="11" t="inlineStr">
        <is>
          <t>Bezahlt</t>
        </is>
      </c>
      <c r="O11" s="12">
        <f>IF($A11="","",TEXT($A11,"MM.YYYY"))</f>
        <v/>
      </c>
    </row>
    <row r="12">
      <c r="A12" s="43" t="n">
        <v>46081</v>
      </c>
      <c r="B12" s="5" t="inlineStr">
        <is>
          <t>AW-26005</t>
        </is>
      </c>
      <c r="C12" s="6" t="n">
        <v>6300</v>
      </c>
      <c r="D12" s="7">
        <f>IF($C12="","",IFERROR(VLOOKUP($C12,'Kontenstamm'!$A$2:$D$101,2,FALSE),""))</f>
        <v/>
      </c>
      <c r="E12" s="7">
        <f>IF($C12="","",IFERROR(VLOOKUP($C12,'Kontenstamm'!$A$2:$D$101,3,FALSE),""))</f>
        <v/>
      </c>
      <c r="F12" s="5" t="inlineStr">
        <is>
          <t>Betriebsversicherung</t>
        </is>
      </c>
      <c r="G12" s="5" t="inlineStr">
        <is>
          <t>Helvetia Versicherungen</t>
        </is>
      </c>
      <c r="H12" s="5" t="inlineStr">
        <is>
          <t>Luzern</t>
        </is>
      </c>
      <c r="I12" s="5" t="inlineStr">
        <is>
          <t>LU</t>
        </is>
      </c>
      <c r="J12" s="44" t="n">
        <v>980</v>
      </c>
      <c r="K12" s="45" t="n">
        <v>0</v>
      </c>
      <c r="L12" s="46">
        <f>IF(OR($J12="",$K12=""),"",ROUND($J12*$K12,2))</f>
        <v/>
      </c>
      <c r="M12" s="46">
        <f>IF(OR($J12="",$L12=""),"",ROUND($J12+$L12,2))</f>
        <v/>
      </c>
      <c r="N12" s="11" t="inlineStr">
        <is>
          <t>Abgrenzung</t>
        </is>
      </c>
      <c r="O12" s="12">
        <f>IF($A12="","",TEXT($A12,"MM.YYYY"))</f>
        <v/>
      </c>
    </row>
    <row r="13">
      <c r="A13" s="43" t="n">
        <v>46086</v>
      </c>
      <c r="B13" s="5" t="inlineStr">
        <is>
          <t>ER-26006</t>
        </is>
      </c>
      <c r="C13" s="6" t="n">
        <v>3000</v>
      </c>
      <c r="D13" s="7">
        <f>IF($C13="","",IFERROR(VLOOKUP($C13,'Kontenstamm'!$A$2:$D$101,2,FALSE),""))</f>
        <v/>
      </c>
      <c r="E13" s="7">
        <f>IF($C13="","",IFERROR(VLOOKUP($C13,'Kontenstamm'!$A$2:$D$101,3,FALSE),""))</f>
        <v/>
      </c>
      <c r="F13" s="5" t="inlineStr">
        <is>
          <t>Projektumsatz März</t>
        </is>
      </c>
      <c r="G13" s="5" t="inlineStr">
        <is>
          <t>Ostschweiz Technik AG</t>
        </is>
      </c>
      <c r="H13" s="5" t="inlineStr">
        <is>
          <t>St. Gallen</t>
        </is>
      </c>
      <c r="I13" s="5" t="inlineStr">
        <is>
          <t>SG</t>
        </is>
      </c>
      <c r="J13" s="44" t="n">
        <v>16750</v>
      </c>
      <c r="K13" s="45" t="n">
        <v>0.081</v>
      </c>
      <c r="L13" s="46">
        <f>IF(OR($J13="",$K13=""),"",ROUND($J13*$K13,2))</f>
        <v/>
      </c>
      <c r="M13" s="46">
        <f>IF(OR($J13="",$L13=""),"",ROUND($J13+$L13,2))</f>
        <v/>
      </c>
      <c r="N13" s="11" t="inlineStr">
        <is>
          <t>Offen</t>
        </is>
      </c>
      <c r="O13" s="12">
        <f>IF($A13="","",TEXT($A13,"MM.YYYY"))</f>
        <v/>
      </c>
    </row>
    <row r="14">
      <c r="A14" s="43" t="n">
        <v>46112</v>
      </c>
      <c r="B14" s="5" t="inlineStr">
        <is>
          <t>AW-26006</t>
        </is>
      </c>
      <c r="C14" s="6" t="n">
        <v>6800</v>
      </c>
      <c r="D14" s="7">
        <f>IF($C14="","",IFERROR(VLOOKUP($C14,'Kontenstamm'!$A$2:$D$101,2,FALSE),""))</f>
        <v/>
      </c>
      <c r="E14" s="7">
        <f>IF($C14="","",IFERROR(VLOOKUP($C14,'Kontenstamm'!$A$2:$D$101,3,FALSE),""))</f>
        <v/>
      </c>
      <c r="F14" s="5" t="inlineStr">
        <is>
          <t>Abschreibung Anlagevermögen</t>
        </is>
      </c>
      <c r="G14" s="5" t="inlineStr">
        <is>
          <t>Interne Buchhaltung</t>
        </is>
      </c>
      <c r="H14" s="5" t="inlineStr">
        <is>
          <t>Zürich</t>
        </is>
      </c>
      <c r="I14" s="5" t="inlineStr">
        <is>
          <t>ZH</t>
        </is>
      </c>
      <c r="J14" s="44" t="n">
        <v>2100</v>
      </c>
      <c r="K14" s="45" t="n">
        <v>0</v>
      </c>
      <c r="L14" s="46">
        <f>IF(OR($J14="",$K14=""),"",ROUND($J14*$K14,2))</f>
        <v/>
      </c>
      <c r="M14" s="46">
        <f>IF(OR($J14="",$L14=""),"",ROUND($J14+$L14,2))</f>
        <v/>
      </c>
      <c r="N14" s="11" t="inlineStr">
        <is>
          <t>Abgrenzung</t>
        </is>
      </c>
      <c r="O14" s="12">
        <f>IF($A14="","",TEXT($A14,"MM.YYYY"))</f>
        <v/>
      </c>
    </row>
    <row r="15">
      <c r="A15" s="43" t="n"/>
      <c r="B15" s="5" t="n"/>
      <c r="C15" s="6" t="n"/>
      <c r="D15" s="7">
        <f>IF($C15="","",IFERROR(VLOOKUP($C15,'Kontenstamm'!$A$2:$D$101,2,FALSE),""))</f>
        <v/>
      </c>
      <c r="E15" s="7">
        <f>IF($C15="","",IFERROR(VLOOKUP($C15,'Kontenstamm'!$A$2:$D$101,3,FALSE),""))</f>
        <v/>
      </c>
      <c r="F15" s="5" t="n"/>
      <c r="G15" s="5" t="n"/>
      <c r="H15" s="5" t="n"/>
      <c r="I15" s="5" t="n"/>
      <c r="J15" s="44" t="n"/>
      <c r="K15" s="45" t="n"/>
      <c r="L15" s="46">
        <f>IF(OR($J15="",$K15=""),"",ROUND($J15*$K15,2))</f>
        <v/>
      </c>
      <c r="M15" s="46">
        <f>IF(OR($J15="",$L15=""),"",ROUND($J15+$L15,2))</f>
        <v/>
      </c>
      <c r="N15" s="11" t="n"/>
      <c r="O15" s="12">
        <f>IF($A15="","",TEXT($A15,"MM.YYYY"))</f>
        <v/>
      </c>
    </row>
    <row r="16">
      <c r="A16" s="43" t="n"/>
      <c r="B16" s="5" t="n"/>
      <c r="C16" s="6" t="n"/>
      <c r="D16" s="7">
        <f>IF($C16="","",IFERROR(VLOOKUP($C16,'Kontenstamm'!$A$2:$D$101,2,FALSE),""))</f>
        <v/>
      </c>
      <c r="E16" s="7">
        <f>IF($C16="","",IFERROR(VLOOKUP($C16,'Kontenstamm'!$A$2:$D$101,3,FALSE),""))</f>
        <v/>
      </c>
      <c r="F16" s="5" t="n"/>
      <c r="G16" s="5" t="n"/>
      <c r="H16" s="5" t="n"/>
      <c r="I16" s="5" t="n"/>
      <c r="J16" s="44" t="n"/>
      <c r="K16" s="45" t="n"/>
      <c r="L16" s="46">
        <f>IF(OR($J16="",$K16=""),"",ROUND($J16*$K16,2))</f>
        <v/>
      </c>
      <c r="M16" s="46">
        <f>IF(OR($J16="",$L16=""),"",ROUND($J16+$L16,2))</f>
        <v/>
      </c>
      <c r="N16" s="11" t="n"/>
      <c r="O16" s="12">
        <f>IF($A16="","",TEXT($A16,"MM.YYYY"))</f>
        <v/>
      </c>
    </row>
    <row r="17">
      <c r="A17" s="43" t="n"/>
      <c r="B17" s="5" t="n"/>
      <c r="C17" s="6" t="n"/>
      <c r="D17" s="7">
        <f>IF($C17="","",IFERROR(VLOOKUP($C17,'Kontenstamm'!$A$2:$D$101,2,FALSE),""))</f>
        <v/>
      </c>
      <c r="E17" s="7">
        <f>IF($C17="","",IFERROR(VLOOKUP($C17,'Kontenstamm'!$A$2:$D$101,3,FALSE),""))</f>
        <v/>
      </c>
      <c r="F17" s="5" t="n"/>
      <c r="G17" s="5" t="n"/>
      <c r="H17" s="5" t="n"/>
      <c r="I17" s="5" t="n"/>
      <c r="J17" s="44" t="n"/>
      <c r="K17" s="45" t="n"/>
      <c r="L17" s="46">
        <f>IF(OR($J17="",$K17=""),"",ROUND($J17*$K17,2))</f>
        <v/>
      </c>
      <c r="M17" s="46">
        <f>IF(OR($J17="",$L17=""),"",ROUND($J17+$L17,2))</f>
        <v/>
      </c>
      <c r="N17" s="11" t="n"/>
      <c r="O17" s="12">
        <f>IF($A17="","",TEXT($A17,"MM.YYYY"))</f>
        <v/>
      </c>
    </row>
    <row r="18">
      <c r="A18" s="43" t="n"/>
      <c r="B18" s="5" t="n"/>
      <c r="C18" s="6" t="n"/>
      <c r="D18" s="7">
        <f>IF($C18="","",IFERROR(VLOOKUP($C18,'Kontenstamm'!$A$2:$D$101,2,FALSE),""))</f>
        <v/>
      </c>
      <c r="E18" s="7">
        <f>IF($C18="","",IFERROR(VLOOKUP($C18,'Kontenstamm'!$A$2:$D$101,3,FALSE),""))</f>
        <v/>
      </c>
      <c r="F18" s="5" t="n"/>
      <c r="G18" s="5" t="n"/>
      <c r="H18" s="5" t="n"/>
      <c r="I18" s="5" t="n"/>
      <c r="J18" s="44" t="n"/>
      <c r="K18" s="45" t="n"/>
      <c r="L18" s="46">
        <f>IF(OR($J18="",$K18=""),"",ROUND($J18*$K18,2))</f>
        <v/>
      </c>
      <c r="M18" s="46">
        <f>IF(OR($J18="",$L18=""),"",ROUND($J18+$L18,2))</f>
        <v/>
      </c>
      <c r="N18" s="11" t="n"/>
      <c r="O18" s="12">
        <f>IF($A18="","",TEXT($A18,"MM.YYYY"))</f>
        <v/>
      </c>
    </row>
    <row r="19">
      <c r="A19" s="43" t="n"/>
      <c r="B19" s="5" t="n"/>
      <c r="C19" s="6" t="n"/>
      <c r="D19" s="7">
        <f>IF($C19="","",IFERROR(VLOOKUP($C19,'Kontenstamm'!$A$2:$D$101,2,FALSE),""))</f>
        <v/>
      </c>
      <c r="E19" s="7">
        <f>IF($C19="","",IFERROR(VLOOKUP($C19,'Kontenstamm'!$A$2:$D$101,3,FALSE),""))</f>
        <v/>
      </c>
      <c r="F19" s="5" t="n"/>
      <c r="G19" s="5" t="n"/>
      <c r="H19" s="5" t="n"/>
      <c r="I19" s="5" t="n"/>
      <c r="J19" s="44" t="n"/>
      <c r="K19" s="45" t="n"/>
      <c r="L19" s="46">
        <f>IF(OR($J19="",$K19=""),"",ROUND($J19*$K19,2))</f>
        <v/>
      </c>
      <c r="M19" s="46">
        <f>IF(OR($J19="",$L19=""),"",ROUND($J19+$L19,2))</f>
        <v/>
      </c>
      <c r="N19" s="11" t="n"/>
      <c r="O19" s="12">
        <f>IF($A19="","",TEXT($A19,"MM.YYYY"))</f>
        <v/>
      </c>
    </row>
    <row r="20">
      <c r="A20" s="43" t="n"/>
      <c r="B20" s="5" t="n"/>
      <c r="C20" s="6" t="n"/>
      <c r="D20" s="7">
        <f>IF($C20="","",IFERROR(VLOOKUP($C20,'Kontenstamm'!$A$2:$D$101,2,FALSE),""))</f>
        <v/>
      </c>
      <c r="E20" s="7">
        <f>IF($C20="","",IFERROR(VLOOKUP($C20,'Kontenstamm'!$A$2:$D$101,3,FALSE),""))</f>
        <v/>
      </c>
      <c r="F20" s="5" t="n"/>
      <c r="G20" s="5" t="n"/>
      <c r="H20" s="5" t="n"/>
      <c r="I20" s="5" t="n"/>
      <c r="J20" s="44" t="n"/>
      <c r="K20" s="45" t="n"/>
      <c r="L20" s="46">
        <f>IF(OR($J20="",$K20=""),"",ROUND($J20*$K20,2))</f>
        <v/>
      </c>
      <c r="M20" s="46">
        <f>IF(OR($J20="",$L20=""),"",ROUND($J20+$L20,2))</f>
        <v/>
      </c>
      <c r="N20" s="11" t="n"/>
      <c r="O20" s="12">
        <f>IF($A20="","",TEXT($A20,"MM.YYYY"))</f>
        <v/>
      </c>
    </row>
    <row r="21">
      <c r="A21" s="43" t="n"/>
      <c r="B21" s="5" t="n"/>
      <c r="C21" s="6" t="n"/>
      <c r="D21" s="7">
        <f>IF($C21="","",IFERROR(VLOOKUP($C21,'Kontenstamm'!$A$2:$D$101,2,FALSE),""))</f>
        <v/>
      </c>
      <c r="E21" s="7">
        <f>IF($C21="","",IFERROR(VLOOKUP($C21,'Kontenstamm'!$A$2:$D$101,3,FALSE),""))</f>
        <v/>
      </c>
      <c r="F21" s="5" t="n"/>
      <c r="G21" s="5" t="n"/>
      <c r="H21" s="5" t="n"/>
      <c r="I21" s="5" t="n"/>
      <c r="J21" s="44" t="n"/>
      <c r="K21" s="45" t="n"/>
      <c r="L21" s="46">
        <f>IF(OR($J21="",$K21=""),"",ROUND($J21*$K21,2))</f>
        <v/>
      </c>
      <c r="M21" s="46">
        <f>IF(OR($J21="",$L21=""),"",ROUND($J21+$L21,2))</f>
        <v/>
      </c>
      <c r="N21" s="11" t="n"/>
      <c r="O21" s="12">
        <f>IF($A21="","",TEXT($A21,"MM.YYYY"))</f>
        <v/>
      </c>
    </row>
    <row r="22">
      <c r="A22" s="43" t="n"/>
      <c r="B22" s="5" t="n"/>
      <c r="C22" s="6" t="n"/>
      <c r="D22" s="7">
        <f>IF($C22="","",IFERROR(VLOOKUP($C22,'Kontenstamm'!$A$2:$D$101,2,FALSE),""))</f>
        <v/>
      </c>
      <c r="E22" s="7">
        <f>IF($C22="","",IFERROR(VLOOKUP($C22,'Kontenstamm'!$A$2:$D$101,3,FALSE),""))</f>
        <v/>
      </c>
      <c r="F22" s="5" t="n"/>
      <c r="G22" s="5" t="n"/>
      <c r="H22" s="5" t="n"/>
      <c r="I22" s="5" t="n"/>
      <c r="J22" s="44" t="n"/>
      <c r="K22" s="45" t="n"/>
      <c r="L22" s="46">
        <f>IF(OR($J22="",$K22=""),"",ROUND($J22*$K22,2))</f>
        <v/>
      </c>
      <c r="M22" s="46">
        <f>IF(OR($J22="",$L22=""),"",ROUND($J22+$L22,2))</f>
        <v/>
      </c>
      <c r="N22" s="11" t="n"/>
      <c r="O22" s="12">
        <f>IF($A22="","",TEXT($A22,"MM.YYYY"))</f>
        <v/>
      </c>
    </row>
    <row r="23">
      <c r="A23" s="43" t="n"/>
      <c r="B23" s="5" t="n"/>
      <c r="C23" s="6" t="n"/>
      <c r="D23" s="7">
        <f>IF($C23="","",IFERROR(VLOOKUP($C23,'Kontenstamm'!$A$2:$D$101,2,FALSE),""))</f>
        <v/>
      </c>
      <c r="E23" s="7">
        <f>IF($C23="","",IFERROR(VLOOKUP($C23,'Kontenstamm'!$A$2:$D$101,3,FALSE),""))</f>
        <v/>
      </c>
      <c r="F23" s="5" t="n"/>
      <c r="G23" s="5" t="n"/>
      <c r="H23" s="5" t="n"/>
      <c r="I23" s="5" t="n"/>
      <c r="J23" s="44" t="n"/>
      <c r="K23" s="45" t="n"/>
      <c r="L23" s="46">
        <f>IF(OR($J23="",$K23=""),"",ROUND($J23*$K23,2))</f>
        <v/>
      </c>
      <c r="M23" s="46">
        <f>IF(OR($J23="",$L23=""),"",ROUND($J23+$L23,2))</f>
        <v/>
      </c>
      <c r="N23" s="11" t="n"/>
      <c r="O23" s="12">
        <f>IF($A23="","",TEXT($A23,"MM.YYYY"))</f>
        <v/>
      </c>
    </row>
    <row r="24">
      <c r="A24" s="43" t="n"/>
      <c r="B24" s="5" t="n"/>
      <c r="C24" s="6" t="n"/>
      <c r="D24" s="7">
        <f>IF($C24="","",IFERROR(VLOOKUP($C24,'Kontenstamm'!$A$2:$D$101,2,FALSE),""))</f>
        <v/>
      </c>
      <c r="E24" s="7">
        <f>IF($C24="","",IFERROR(VLOOKUP($C24,'Kontenstamm'!$A$2:$D$101,3,FALSE),""))</f>
        <v/>
      </c>
      <c r="F24" s="5" t="n"/>
      <c r="G24" s="5" t="n"/>
      <c r="H24" s="5" t="n"/>
      <c r="I24" s="5" t="n"/>
      <c r="J24" s="44" t="n"/>
      <c r="K24" s="45" t="n"/>
      <c r="L24" s="46">
        <f>IF(OR($J24="",$K24=""),"",ROUND($J24*$K24,2))</f>
        <v/>
      </c>
      <c r="M24" s="46">
        <f>IF(OR($J24="",$L24=""),"",ROUND($J24+$L24,2))</f>
        <v/>
      </c>
      <c r="N24" s="11" t="n"/>
      <c r="O24" s="12">
        <f>IF($A24="","",TEXT($A24,"MM.YYYY"))</f>
        <v/>
      </c>
    </row>
    <row r="25">
      <c r="A25" s="43" t="n"/>
      <c r="B25" s="5" t="n"/>
      <c r="C25" s="6" t="n"/>
      <c r="D25" s="7">
        <f>IF($C25="","",IFERROR(VLOOKUP($C25,'Kontenstamm'!$A$2:$D$101,2,FALSE),""))</f>
        <v/>
      </c>
      <c r="E25" s="7">
        <f>IF($C25="","",IFERROR(VLOOKUP($C25,'Kontenstamm'!$A$2:$D$101,3,FALSE),""))</f>
        <v/>
      </c>
      <c r="F25" s="5" t="n"/>
      <c r="G25" s="5" t="n"/>
      <c r="H25" s="5" t="n"/>
      <c r="I25" s="5" t="n"/>
      <c r="J25" s="44" t="n"/>
      <c r="K25" s="45" t="n"/>
      <c r="L25" s="46">
        <f>IF(OR($J25="",$K25=""),"",ROUND($J25*$K25,2))</f>
        <v/>
      </c>
      <c r="M25" s="46">
        <f>IF(OR($J25="",$L25=""),"",ROUND($J25+$L25,2))</f>
        <v/>
      </c>
      <c r="N25" s="11" t="n"/>
      <c r="O25" s="12">
        <f>IF($A25="","",TEXT($A25,"MM.YYYY"))</f>
        <v/>
      </c>
    </row>
    <row r="26">
      <c r="A26" s="43" t="n"/>
      <c r="B26" s="5" t="n"/>
      <c r="C26" s="6" t="n"/>
      <c r="D26" s="7">
        <f>IF($C26="","",IFERROR(VLOOKUP($C26,'Kontenstamm'!$A$2:$D$101,2,FALSE),""))</f>
        <v/>
      </c>
      <c r="E26" s="7">
        <f>IF($C26="","",IFERROR(VLOOKUP($C26,'Kontenstamm'!$A$2:$D$101,3,FALSE),""))</f>
        <v/>
      </c>
      <c r="F26" s="5" t="n"/>
      <c r="G26" s="5" t="n"/>
      <c r="H26" s="5" t="n"/>
      <c r="I26" s="5" t="n"/>
      <c r="J26" s="44" t="n"/>
      <c r="K26" s="45" t="n"/>
      <c r="L26" s="46">
        <f>IF(OR($J26="",$K26=""),"",ROUND($J26*$K26,2))</f>
        <v/>
      </c>
      <c r="M26" s="46">
        <f>IF(OR($J26="",$L26=""),"",ROUND($J26+$L26,2))</f>
        <v/>
      </c>
      <c r="N26" s="11" t="n"/>
      <c r="O26" s="12">
        <f>IF($A26="","",TEXT($A26,"MM.YYYY"))</f>
        <v/>
      </c>
    </row>
    <row r="27">
      <c r="A27" s="43" t="n"/>
      <c r="B27" s="5" t="n"/>
      <c r="C27" s="6" t="n"/>
      <c r="D27" s="7">
        <f>IF($C27="","",IFERROR(VLOOKUP($C27,'Kontenstamm'!$A$2:$D$101,2,FALSE),""))</f>
        <v/>
      </c>
      <c r="E27" s="7">
        <f>IF($C27="","",IFERROR(VLOOKUP($C27,'Kontenstamm'!$A$2:$D$101,3,FALSE),""))</f>
        <v/>
      </c>
      <c r="F27" s="5" t="n"/>
      <c r="G27" s="5" t="n"/>
      <c r="H27" s="5" t="n"/>
      <c r="I27" s="5" t="n"/>
      <c r="J27" s="44" t="n"/>
      <c r="K27" s="45" t="n"/>
      <c r="L27" s="46">
        <f>IF(OR($J27="",$K27=""),"",ROUND($J27*$K27,2))</f>
        <v/>
      </c>
      <c r="M27" s="46">
        <f>IF(OR($J27="",$L27=""),"",ROUND($J27+$L27,2))</f>
        <v/>
      </c>
      <c r="N27" s="11" t="n"/>
      <c r="O27" s="12">
        <f>IF($A27="","",TEXT($A27,"MM.YYYY"))</f>
        <v/>
      </c>
    </row>
    <row r="28">
      <c r="A28" s="43" t="n"/>
      <c r="B28" s="5" t="n"/>
      <c r="C28" s="6" t="n"/>
      <c r="D28" s="7">
        <f>IF($C28="","",IFERROR(VLOOKUP($C28,'Kontenstamm'!$A$2:$D$101,2,FALSE),""))</f>
        <v/>
      </c>
      <c r="E28" s="7">
        <f>IF($C28="","",IFERROR(VLOOKUP($C28,'Kontenstamm'!$A$2:$D$101,3,FALSE),""))</f>
        <v/>
      </c>
      <c r="F28" s="5" t="n"/>
      <c r="G28" s="5" t="n"/>
      <c r="H28" s="5" t="n"/>
      <c r="I28" s="5" t="n"/>
      <c r="J28" s="44" t="n"/>
      <c r="K28" s="45" t="n"/>
      <c r="L28" s="46">
        <f>IF(OR($J28="",$K28=""),"",ROUND($J28*$K28,2))</f>
        <v/>
      </c>
      <c r="M28" s="46">
        <f>IF(OR($J28="",$L28=""),"",ROUND($J28+$L28,2))</f>
        <v/>
      </c>
      <c r="N28" s="11" t="n"/>
      <c r="O28" s="12">
        <f>IF($A28="","",TEXT($A28,"MM.YYYY"))</f>
        <v/>
      </c>
    </row>
    <row r="29">
      <c r="A29" s="43" t="n"/>
      <c r="B29" s="5" t="n"/>
      <c r="C29" s="6" t="n"/>
      <c r="D29" s="7">
        <f>IF($C29="","",IFERROR(VLOOKUP($C29,'Kontenstamm'!$A$2:$D$101,2,FALSE),""))</f>
        <v/>
      </c>
      <c r="E29" s="7">
        <f>IF($C29="","",IFERROR(VLOOKUP($C29,'Kontenstamm'!$A$2:$D$101,3,FALSE),""))</f>
        <v/>
      </c>
      <c r="F29" s="5" t="n"/>
      <c r="G29" s="5" t="n"/>
      <c r="H29" s="5" t="n"/>
      <c r="I29" s="5" t="n"/>
      <c r="J29" s="44" t="n"/>
      <c r="K29" s="45" t="n"/>
      <c r="L29" s="46">
        <f>IF(OR($J29="",$K29=""),"",ROUND($J29*$K29,2))</f>
        <v/>
      </c>
      <c r="M29" s="46">
        <f>IF(OR($J29="",$L29=""),"",ROUND($J29+$L29,2))</f>
        <v/>
      </c>
      <c r="N29" s="11" t="n"/>
      <c r="O29" s="12">
        <f>IF($A29="","",TEXT($A29,"MM.YYYY"))</f>
        <v/>
      </c>
    </row>
    <row r="30">
      <c r="A30" s="43" t="n"/>
      <c r="B30" s="5" t="n"/>
      <c r="C30" s="6" t="n"/>
      <c r="D30" s="7">
        <f>IF($C30="","",IFERROR(VLOOKUP($C30,'Kontenstamm'!$A$2:$D$101,2,FALSE),""))</f>
        <v/>
      </c>
      <c r="E30" s="7">
        <f>IF($C30="","",IFERROR(VLOOKUP($C30,'Kontenstamm'!$A$2:$D$101,3,FALSE),""))</f>
        <v/>
      </c>
      <c r="F30" s="5" t="n"/>
      <c r="G30" s="5" t="n"/>
      <c r="H30" s="5" t="n"/>
      <c r="I30" s="5" t="n"/>
      <c r="J30" s="44" t="n"/>
      <c r="K30" s="45" t="n"/>
      <c r="L30" s="46">
        <f>IF(OR($J30="",$K30=""),"",ROUND($J30*$K30,2))</f>
        <v/>
      </c>
      <c r="M30" s="46">
        <f>IF(OR($J30="",$L30=""),"",ROUND($J30+$L30,2))</f>
        <v/>
      </c>
      <c r="N30" s="11" t="n"/>
      <c r="O30" s="12">
        <f>IF($A30="","",TEXT($A30,"MM.YYYY"))</f>
        <v/>
      </c>
    </row>
    <row r="31">
      <c r="A31" s="43" t="n"/>
      <c r="B31" s="5" t="n"/>
      <c r="C31" s="6" t="n"/>
      <c r="D31" s="7">
        <f>IF($C31="","",IFERROR(VLOOKUP($C31,'Kontenstamm'!$A$2:$D$101,2,FALSE),""))</f>
        <v/>
      </c>
      <c r="E31" s="7">
        <f>IF($C31="","",IFERROR(VLOOKUP($C31,'Kontenstamm'!$A$2:$D$101,3,FALSE),""))</f>
        <v/>
      </c>
      <c r="F31" s="5" t="n"/>
      <c r="G31" s="5" t="n"/>
      <c r="H31" s="5" t="n"/>
      <c r="I31" s="5" t="n"/>
      <c r="J31" s="44" t="n"/>
      <c r="K31" s="45" t="n"/>
      <c r="L31" s="46">
        <f>IF(OR($J31="",$K31=""),"",ROUND($J31*$K31,2))</f>
        <v/>
      </c>
      <c r="M31" s="46">
        <f>IF(OR($J31="",$L31=""),"",ROUND($J31+$L31,2))</f>
        <v/>
      </c>
      <c r="N31" s="11" t="n"/>
      <c r="O31" s="12">
        <f>IF($A31="","",TEXT($A31,"MM.YYYY"))</f>
        <v/>
      </c>
    </row>
    <row r="32">
      <c r="A32" s="43" t="n"/>
      <c r="B32" s="5" t="n"/>
      <c r="C32" s="6" t="n"/>
      <c r="D32" s="7">
        <f>IF($C32="","",IFERROR(VLOOKUP($C32,'Kontenstamm'!$A$2:$D$101,2,FALSE),""))</f>
        <v/>
      </c>
      <c r="E32" s="7">
        <f>IF($C32="","",IFERROR(VLOOKUP($C32,'Kontenstamm'!$A$2:$D$101,3,FALSE),""))</f>
        <v/>
      </c>
      <c r="F32" s="5" t="n"/>
      <c r="G32" s="5" t="n"/>
      <c r="H32" s="5" t="n"/>
      <c r="I32" s="5" t="n"/>
      <c r="J32" s="44" t="n"/>
      <c r="K32" s="45" t="n"/>
      <c r="L32" s="46">
        <f>IF(OR($J32="",$K32=""),"",ROUND($J32*$K32,2))</f>
        <v/>
      </c>
      <c r="M32" s="46">
        <f>IF(OR($J32="",$L32=""),"",ROUND($J32+$L32,2))</f>
        <v/>
      </c>
      <c r="N32" s="11" t="n"/>
      <c r="O32" s="12">
        <f>IF($A32="","",TEXT($A32,"MM.YYYY"))</f>
        <v/>
      </c>
    </row>
    <row r="33">
      <c r="A33" s="43" t="n"/>
      <c r="B33" s="5" t="n"/>
      <c r="C33" s="6" t="n"/>
      <c r="D33" s="7">
        <f>IF($C33="","",IFERROR(VLOOKUP($C33,'Kontenstamm'!$A$2:$D$101,2,FALSE),""))</f>
        <v/>
      </c>
      <c r="E33" s="7">
        <f>IF($C33="","",IFERROR(VLOOKUP($C33,'Kontenstamm'!$A$2:$D$101,3,FALSE),""))</f>
        <v/>
      </c>
      <c r="F33" s="5" t="n"/>
      <c r="G33" s="5" t="n"/>
      <c r="H33" s="5" t="n"/>
      <c r="I33" s="5" t="n"/>
      <c r="J33" s="44" t="n"/>
      <c r="K33" s="45" t="n"/>
      <c r="L33" s="46">
        <f>IF(OR($J33="",$K33=""),"",ROUND($J33*$K33,2))</f>
        <v/>
      </c>
      <c r="M33" s="46">
        <f>IF(OR($J33="",$L33=""),"",ROUND($J33+$L33,2))</f>
        <v/>
      </c>
      <c r="N33" s="11" t="n"/>
      <c r="O33" s="12">
        <f>IF($A33="","",TEXT($A33,"MM.YYYY"))</f>
        <v/>
      </c>
    </row>
    <row r="34">
      <c r="A34" s="43" t="n"/>
      <c r="B34" s="5" t="n"/>
      <c r="C34" s="6" t="n"/>
      <c r="D34" s="7">
        <f>IF($C34="","",IFERROR(VLOOKUP($C34,'Kontenstamm'!$A$2:$D$101,2,FALSE),""))</f>
        <v/>
      </c>
      <c r="E34" s="7">
        <f>IF($C34="","",IFERROR(VLOOKUP($C34,'Kontenstamm'!$A$2:$D$101,3,FALSE),""))</f>
        <v/>
      </c>
      <c r="F34" s="5" t="n"/>
      <c r="G34" s="5" t="n"/>
      <c r="H34" s="5" t="n"/>
      <c r="I34" s="5" t="n"/>
      <c r="J34" s="44" t="n"/>
      <c r="K34" s="45" t="n"/>
      <c r="L34" s="46">
        <f>IF(OR($J34="",$K34=""),"",ROUND($J34*$K34,2))</f>
        <v/>
      </c>
      <c r="M34" s="46">
        <f>IF(OR($J34="",$L34=""),"",ROUND($J34+$L34,2))</f>
        <v/>
      </c>
      <c r="N34" s="11" t="n"/>
      <c r="O34" s="12">
        <f>IF($A34="","",TEXT($A34,"MM.YYYY"))</f>
        <v/>
      </c>
    </row>
    <row r="35">
      <c r="A35" s="43" t="n"/>
      <c r="B35" s="5" t="n"/>
      <c r="C35" s="6" t="n"/>
      <c r="D35" s="7">
        <f>IF($C35="","",IFERROR(VLOOKUP($C35,'Kontenstamm'!$A$2:$D$101,2,FALSE),""))</f>
        <v/>
      </c>
      <c r="E35" s="7">
        <f>IF($C35="","",IFERROR(VLOOKUP($C35,'Kontenstamm'!$A$2:$D$101,3,FALSE),""))</f>
        <v/>
      </c>
      <c r="F35" s="5" t="n"/>
      <c r="G35" s="5" t="n"/>
      <c r="H35" s="5" t="n"/>
      <c r="I35" s="5" t="n"/>
      <c r="J35" s="44" t="n"/>
      <c r="K35" s="45" t="n"/>
      <c r="L35" s="46">
        <f>IF(OR($J35="",$K35=""),"",ROUND($J35*$K35,2))</f>
        <v/>
      </c>
      <c r="M35" s="46">
        <f>IF(OR($J35="",$L35=""),"",ROUND($J35+$L35,2))</f>
        <v/>
      </c>
      <c r="N35" s="11" t="n"/>
      <c r="O35" s="12">
        <f>IF($A35="","",TEXT($A35,"MM.YYYY"))</f>
        <v/>
      </c>
    </row>
    <row r="36">
      <c r="A36" s="43" t="n"/>
      <c r="B36" s="5" t="n"/>
      <c r="C36" s="6" t="n"/>
      <c r="D36" s="7">
        <f>IF($C36="","",IFERROR(VLOOKUP($C36,'Kontenstamm'!$A$2:$D$101,2,FALSE),""))</f>
        <v/>
      </c>
      <c r="E36" s="7">
        <f>IF($C36="","",IFERROR(VLOOKUP($C36,'Kontenstamm'!$A$2:$D$101,3,FALSE),""))</f>
        <v/>
      </c>
      <c r="F36" s="5" t="n"/>
      <c r="G36" s="5" t="n"/>
      <c r="H36" s="5" t="n"/>
      <c r="I36" s="5" t="n"/>
      <c r="J36" s="44" t="n"/>
      <c r="K36" s="45" t="n"/>
      <c r="L36" s="46">
        <f>IF(OR($J36="",$K36=""),"",ROUND($J36*$K36,2))</f>
        <v/>
      </c>
      <c r="M36" s="46">
        <f>IF(OR($J36="",$L36=""),"",ROUND($J36+$L36,2))</f>
        <v/>
      </c>
      <c r="N36" s="11" t="n"/>
      <c r="O36" s="12">
        <f>IF($A36="","",TEXT($A36,"MM.YYYY"))</f>
        <v/>
      </c>
    </row>
    <row r="37">
      <c r="A37" s="43" t="n"/>
      <c r="B37" s="5" t="n"/>
      <c r="C37" s="6" t="n"/>
      <c r="D37" s="7">
        <f>IF($C37="","",IFERROR(VLOOKUP($C37,'Kontenstamm'!$A$2:$D$101,2,FALSE),""))</f>
        <v/>
      </c>
      <c r="E37" s="7">
        <f>IF($C37="","",IFERROR(VLOOKUP($C37,'Kontenstamm'!$A$2:$D$101,3,FALSE),""))</f>
        <v/>
      </c>
      <c r="F37" s="5" t="n"/>
      <c r="G37" s="5" t="n"/>
      <c r="H37" s="5" t="n"/>
      <c r="I37" s="5" t="n"/>
      <c r="J37" s="44" t="n"/>
      <c r="K37" s="45" t="n"/>
      <c r="L37" s="46">
        <f>IF(OR($J37="",$K37=""),"",ROUND($J37*$K37,2))</f>
        <v/>
      </c>
      <c r="M37" s="46">
        <f>IF(OR($J37="",$L37=""),"",ROUND($J37+$L37,2))</f>
        <v/>
      </c>
      <c r="N37" s="11" t="n"/>
      <c r="O37" s="12">
        <f>IF($A37="","",TEXT($A37,"MM.YYYY"))</f>
        <v/>
      </c>
    </row>
    <row r="38">
      <c r="A38" s="43" t="n"/>
      <c r="B38" s="5" t="n"/>
      <c r="C38" s="6" t="n"/>
      <c r="D38" s="7">
        <f>IF($C38="","",IFERROR(VLOOKUP($C38,'Kontenstamm'!$A$2:$D$101,2,FALSE),""))</f>
        <v/>
      </c>
      <c r="E38" s="7">
        <f>IF($C38="","",IFERROR(VLOOKUP($C38,'Kontenstamm'!$A$2:$D$101,3,FALSE),""))</f>
        <v/>
      </c>
      <c r="F38" s="5" t="n"/>
      <c r="G38" s="5" t="n"/>
      <c r="H38" s="5" t="n"/>
      <c r="I38" s="5" t="n"/>
      <c r="J38" s="44" t="n"/>
      <c r="K38" s="45" t="n"/>
      <c r="L38" s="46">
        <f>IF(OR($J38="",$K38=""),"",ROUND($J38*$K38,2))</f>
        <v/>
      </c>
      <c r="M38" s="46">
        <f>IF(OR($J38="",$L38=""),"",ROUND($J38+$L38,2))</f>
        <v/>
      </c>
      <c r="N38" s="11" t="n"/>
      <c r="O38" s="12">
        <f>IF($A38="","",TEXT($A38,"MM.YYYY"))</f>
        <v/>
      </c>
    </row>
    <row r="39">
      <c r="A39" s="43" t="n"/>
      <c r="B39" s="5" t="n"/>
      <c r="C39" s="6" t="n"/>
      <c r="D39" s="7">
        <f>IF($C39="","",IFERROR(VLOOKUP($C39,'Kontenstamm'!$A$2:$D$101,2,FALSE),""))</f>
        <v/>
      </c>
      <c r="E39" s="7">
        <f>IF($C39="","",IFERROR(VLOOKUP($C39,'Kontenstamm'!$A$2:$D$101,3,FALSE),""))</f>
        <v/>
      </c>
      <c r="F39" s="5" t="n"/>
      <c r="G39" s="5" t="n"/>
      <c r="H39" s="5" t="n"/>
      <c r="I39" s="5" t="n"/>
      <c r="J39" s="44" t="n"/>
      <c r="K39" s="45" t="n"/>
      <c r="L39" s="46">
        <f>IF(OR($J39="",$K39=""),"",ROUND($J39*$K39,2))</f>
        <v/>
      </c>
      <c r="M39" s="46">
        <f>IF(OR($J39="",$L39=""),"",ROUND($J39+$L39,2))</f>
        <v/>
      </c>
      <c r="N39" s="11" t="n"/>
      <c r="O39" s="12">
        <f>IF($A39="","",TEXT($A39,"MM.YYYY"))</f>
        <v/>
      </c>
    </row>
    <row r="40">
      <c r="A40" s="43" t="n"/>
      <c r="B40" s="5" t="n"/>
      <c r="C40" s="6" t="n"/>
      <c r="D40" s="7">
        <f>IF($C40="","",IFERROR(VLOOKUP($C40,'Kontenstamm'!$A$2:$D$101,2,FALSE),""))</f>
        <v/>
      </c>
      <c r="E40" s="7">
        <f>IF($C40="","",IFERROR(VLOOKUP($C40,'Kontenstamm'!$A$2:$D$101,3,FALSE),""))</f>
        <v/>
      </c>
      <c r="F40" s="5" t="n"/>
      <c r="G40" s="5" t="n"/>
      <c r="H40" s="5" t="n"/>
      <c r="I40" s="5" t="n"/>
      <c r="J40" s="44" t="n"/>
      <c r="K40" s="45" t="n"/>
      <c r="L40" s="46">
        <f>IF(OR($J40="",$K40=""),"",ROUND($J40*$K40,2))</f>
        <v/>
      </c>
      <c r="M40" s="46">
        <f>IF(OR($J40="",$L40=""),"",ROUND($J40+$L40,2))</f>
        <v/>
      </c>
      <c r="N40" s="11" t="n"/>
      <c r="O40" s="12">
        <f>IF($A40="","",TEXT($A40,"MM.YYYY"))</f>
        <v/>
      </c>
    </row>
    <row r="41">
      <c r="A41" s="43" t="n"/>
      <c r="B41" s="5" t="n"/>
      <c r="C41" s="6" t="n"/>
      <c r="D41" s="7">
        <f>IF($C41="","",IFERROR(VLOOKUP($C41,'Kontenstamm'!$A$2:$D$101,2,FALSE),""))</f>
        <v/>
      </c>
      <c r="E41" s="7">
        <f>IF($C41="","",IFERROR(VLOOKUP($C41,'Kontenstamm'!$A$2:$D$101,3,FALSE),""))</f>
        <v/>
      </c>
      <c r="F41" s="5" t="n"/>
      <c r="G41" s="5" t="n"/>
      <c r="H41" s="5" t="n"/>
      <c r="I41" s="5" t="n"/>
      <c r="J41" s="44" t="n"/>
      <c r="K41" s="45" t="n"/>
      <c r="L41" s="46">
        <f>IF(OR($J41="",$K41=""),"",ROUND($J41*$K41,2))</f>
        <v/>
      </c>
      <c r="M41" s="46">
        <f>IF(OR($J41="",$L41=""),"",ROUND($J41+$L41,2))</f>
        <v/>
      </c>
      <c r="N41" s="11" t="n"/>
      <c r="O41" s="12">
        <f>IF($A41="","",TEXT($A41,"MM.YYYY"))</f>
        <v/>
      </c>
    </row>
    <row r="42">
      <c r="A42" s="43" t="n"/>
      <c r="B42" s="5" t="n"/>
      <c r="C42" s="6" t="n"/>
      <c r="D42" s="7">
        <f>IF($C42="","",IFERROR(VLOOKUP($C42,'Kontenstamm'!$A$2:$D$101,2,FALSE),""))</f>
        <v/>
      </c>
      <c r="E42" s="7">
        <f>IF($C42="","",IFERROR(VLOOKUP($C42,'Kontenstamm'!$A$2:$D$101,3,FALSE),""))</f>
        <v/>
      </c>
      <c r="F42" s="5" t="n"/>
      <c r="G42" s="5" t="n"/>
      <c r="H42" s="5" t="n"/>
      <c r="I42" s="5" t="n"/>
      <c r="J42" s="44" t="n"/>
      <c r="K42" s="45" t="n"/>
      <c r="L42" s="46">
        <f>IF(OR($J42="",$K42=""),"",ROUND($J42*$K42,2))</f>
        <v/>
      </c>
      <c r="M42" s="46">
        <f>IF(OR($J42="",$L42=""),"",ROUND($J42+$L42,2))</f>
        <v/>
      </c>
      <c r="N42" s="11" t="n"/>
      <c r="O42" s="12">
        <f>IF($A42="","",TEXT($A42,"MM.YYYY"))</f>
        <v/>
      </c>
    </row>
    <row r="43">
      <c r="A43" s="43" t="n"/>
      <c r="B43" s="5" t="n"/>
      <c r="C43" s="6" t="n"/>
      <c r="D43" s="7">
        <f>IF($C43="","",IFERROR(VLOOKUP($C43,'Kontenstamm'!$A$2:$D$101,2,FALSE),""))</f>
        <v/>
      </c>
      <c r="E43" s="7">
        <f>IF($C43="","",IFERROR(VLOOKUP($C43,'Kontenstamm'!$A$2:$D$101,3,FALSE),""))</f>
        <v/>
      </c>
      <c r="F43" s="5" t="n"/>
      <c r="G43" s="5" t="n"/>
      <c r="H43" s="5" t="n"/>
      <c r="I43" s="5" t="n"/>
      <c r="J43" s="44" t="n"/>
      <c r="K43" s="45" t="n"/>
      <c r="L43" s="46">
        <f>IF(OR($J43="",$K43=""),"",ROUND($J43*$K43,2))</f>
        <v/>
      </c>
      <c r="M43" s="46">
        <f>IF(OR($J43="",$L43=""),"",ROUND($J43+$L43,2))</f>
        <v/>
      </c>
      <c r="N43" s="11" t="n"/>
      <c r="O43" s="12">
        <f>IF($A43="","",TEXT($A43,"MM.YYYY"))</f>
        <v/>
      </c>
    </row>
    <row r="44">
      <c r="A44" s="43" t="n"/>
      <c r="B44" s="5" t="n"/>
      <c r="C44" s="6" t="n"/>
      <c r="D44" s="7">
        <f>IF($C44="","",IFERROR(VLOOKUP($C44,'Kontenstamm'!$A$2:$D$101,2,FALSE),""))</f>
        <v/>
      </c>
      <c r="E44" s="7">
        <f>IF($C44="","",IFERROR(VLOOKUP($C44,'Kontenstamm'!$A$2:$D$101,3,FALSE),""))</f>
        <v/>
      </c>
      <c r="F44" s="5" t="n"/>
      <c r="G44" s="5" t="n"/>
      <c r="H44" s="5" t="n"/>
      <c r="I44" s="5" t="n"/>
      <c r="J44" s="44" t="n"/>
      <c r="K44" s="45" t="n"/>
      <c r="L44" s="46">
        <f>IF(OR($J44="",$K44=""),"",ROUND($J44*$K44,2))</f>
        <v/>
      </c>
      <c r="M44" s="46">
        <f>IF(OR($J44="",$L44=""),"",ROUND($J44+$L44,2))</f>
        <v/>
      </c>
      <c r="N44" s="11" t="n"/>
      <c r="O44" s="12">
        <f>IF($A44="","",TEXT($A44,"MM.YYYY"))</f>
        <v/>
      </c>
    </row>
    <row r="45">
      <c r="A45" s="43" t="n"/>
      <c r="B45" s="5" t="n"/>
      <c r="C45" s="6" t="n"/>
      <c r="D45" s="7">
        <f>IF($C45="","",IFERROR(VLOOKUP($C45,'Kontenstamm'!$A$2:$D$101,2,FALSE),""))</f>
        <v/>
      </c>
      <c r="E45" s="7">
        <f>IF($C45="","",IFERROR(VLOOKUP($C45,'Kontenstamm'!$A$2:$D$101,3,FALSE),""))</f>
        <v/>
      </c>
      <c r="F45" s="5" t="n"/>
      <c r="G45" s="5" t="n"/>
      <c r="H45" s="5" t="n"/>
      <c r="I45" s="5" t="n"/>
      <c r="J45" s="44" t="n"/>
      <c r="K45" s="45" t="n"/>
      <c r="L45" s="46">
        <f>IF(OR($J45="",$K45=""),"",ROUND($J45*$K45,2))</f>
        <v/>
      </c>
      <c r="M45" s="46">
        <f>IF(OR($J45="",$L45=""),"",ROUND($J45+$L45,2))</f>
        <v/>
      </c>
      <c r="N45" s="11" t="n"/>
      <c r="O45" s="12">
        <f>IF($A45="","",TEXT($A45,"MM.YYYY"))</f>
        <v/>
      </c>
    </row>
    <row r="46">
      <c r="A46" s="43" t="n"/>
      <c r="B46" s="5" t="n"/>
      <c r="C46" s="6" t="n"/>
      <c r="D46" s="7">
        <f>IF($C46="","",IFERROR(VLOOKUP($C46,'Kontenstamm'!$A$2:$D$101,2,FALSE),""))</f>
        <v/>
      </c>
      <c r="E46" s="7">
        <f>IF($C46="","",IFERROR(VLOOKUP($C46,'Kontenstamm'!$A$2:$D$101,3,FALSE),""))</f>
        <v/>
      </c>
      <c r="F46" s="5" t="n"/>
      <c r="G46" s="5" t="n"/>
      <c r="H46" s="5" t="n"/>
      <c r="I46" s="5" t="n"/>
      <c r="J46" s="44" t="n"/>
      <c r="K46" s="45" t="n"/>
      <c r="L46" s="46">
        <f>IF(OR($J46="",$K46=""),"",ROUND($J46*$K46,2))</f>
        <v/>
      </c>
      <c r="M46" s="46">
        <f>IF(OR($J46="",$L46=""),"",ROUND($J46+$L46,2))</f>
        <v/>
      </c>
      <c r="N46" s="11" t="n"/>
      <c r="O46" s="12">
        <f>IF($A46="","",TEXT($A46,"MM.YYYY"))</f>
        <v/>
      </c>
    </row>
    <row r="47">
      <c r="A47" s="43" t="n"/>
      <c r="B47" s="5" t="n"/>
      <c r="C47" s="6" t="n"/>
      <c r="D47" s="7">
        <f>IF($C47="","",IFERROR(VLOOKUP($C47,'Kontenstamm'!$A$2:$D$101,2,FALSE),""))</f>
        <v/>
      </c>
      <c r="E47" s="7">
        <f>IF($C47="","",IFERROR(VLOOKUP($C47,'Kontenstamm'!$A$2:$D$101,3,FALSE),""))</f>
        <v/>
      </c>
      <c r="F47" s="5" t="n"/>
      <c r="G47" s="5" t="n"/>
      <c r="H47" s="5" t="n"/>
      <c r="I47" s="5" t="n"/>
      <c r="J47" s="44" t="n"/>
      <c r="K47" s="45" t="n"/>
      <c r="L47" s="46">
        <f>IF(OR($J47="",$K47=""),"",ROUND($J47*$K47,2))</f>
        <v/>
      </c>
      <c r="M47" s="46">
        <f>IF(OR($J47="",$L47=""),"",ROUND($J47+$L47,2))</f>
        <v/>
      </c>
      <c r="N47" s="11" t="n"/>
      <c r="O47" s="12">
        <f>IF($A47="","",TEXT($A47,"MM.YYYY"))</f>
        <v/>
      </c>
    </row>
    <row r="48">
      <c r="A48" s="43" t="n"/>
      <c r="B48" s="5" t="n"/>
      <c r="C48" s="6" t="n"/>
      <c r="D48" s="7">
        <f>IF($C48="","",IFERROR(VLOOKUP($C48,'Kontenstamm'!$A$2:$D$101,2,FALSE),""))</f>
        <v/>
      </c>
      <c r="E48" s="7">
        <f>IF($C48="","",IFERROR(VLOOKUP($C48,'Kontenstamm'!$A$2:$D$101,3,FALSE),""))</f>
        <v/>
      </c>
      <c r="F48" s="5" t="n"/>
      <c r="G48" s="5" t="n"/>
      <c r="H48" s="5" t="n"/>
      <c r="I48" s="5" t="n"/>
      <c r="J48" s="44" t="n"/>
      <c r="K48" s="45" t="n"/>
      <c r="L48" s="46">
        <f>IF(OR($J48="",$K48=""),"",ROUND($J48*$K48,2))</f>
        <v/>
      </c>
      <c r="M48" s="46">
        <f>IF(OR($J48="",$L48=""),"",ROUND($J48+$L48,2))</f>
        <v/>
      </c>
      <c r="N48" s="11" t="n"/>
      <c r="O48" s="12">
        <f>IF($A48="","",TEXT($A48,"MM.YYYY"))</f>
        <v/>
      </c>
    </row>
    <row r="49">
      <c r="A49" s="43" t="n"/>
      <c r="B49" s="5" t="n"/>
      <c r="C49" s="6" t="n"/>
      <c r="D49" s="7">
        <f>IF($C49="","",IFERROR(VLOOKUP($C49,'Kontenstamm'!$A$2:$D$101,2,FALSE),""))</f>
        <v/>
      </c>
      <c r="E49" s="7">
        <f>IF($C49="","",IFERROR(VLOOKUP($C49,'Kontenstamm'!$A$2:$D$101,3,FALSE),""))</f>
        <v/>
      </c>
      <c r="F49" s="5" t="n"/>
      <c r="G49" s="5" t="n"/>
      <c r="H49" s="5" t="n"/>
      <c r="I49" s="5" t="n"/>
      <c r="J49" s="44" t="n"/>
      <c r="K49" s="45" t="n"/>
      <c r="L49" s="46">
        <f>IF(OR($J49="",$K49=""),"",ROUND($J49*$K49,2))</f>
        <v/>
      </c>
      <c r="M49" s="46">
        <f>IF(OR($J49="",$L49=""),"",ROUND($J49+$L49,2))</f>
        <v/>
      </c>
      <c r="N49" s="11" t="n"/>
      <c r="O49" s="12">
        <f>IF($A49="","",TEXT($A49,"MM.YYYY"))</f>
        <v/>
      </c>
    </row>
    <row r="50">
      <c r="A50" s="43" t="n"/>
      <c r="B50" s="5" t="n"/>
      <c r="C50" s="6" t="n"/>
      <c r="D50" s="7">
        <f>IF($C50="","",IFERROR(VLOOKUP($C50,'Kontenstamm'!$A$2:$D$101,2,FALSE),""))</f>
        <v/>
      </c>
      <c r="E50" s="7">
        <f>IF($C50="","",IFERROR(VLOOKUP($C50,'Kontenstamm'!$A$2:$D$101,3,FALSE),""))</f>
        <v/>
      </c>
      <c r="F50" s="5" t="n"/>
      <c r="G50" s="5" t="n"/>
      <c r="H50" s="5" t="n"/>
      <c r="I50" s="5" t="n"/>
      <c r="J50" s="44" t="n"/>
      <c r="K50" s="45" t="n"/>
      <c r="L50" s="46">
        <f>IF(OR($J50="",$K50=""),"",ROUND($J50*$K50,2))</f>
        <v/>
      </c>
      <c r="M50" s="46">
        <f>IF(OR($J50="",$L50=""),"",ROUND($J50+$L50,2))</f>
        <v/>
      </c>
      <c r="N50" s="11" t="n"/>
      <c r="O50" s="12">
        <f>IF($A50="","",TEXT($A50,"MM.YYYY"))</f>
        <v/>
      </c>
    </row>
    <row r="51">
      <c r="A51" s="43" t="n"/>
      <c r="B51" s="5" t="n"/>
      <c r="C51" s="6" t="n"/>
      <c r="D51" s="7">
        <f>IF($C51="","",IFERROR(VLOOKUP($C51,'Kontenstamm'!$A$2:$D$101,2,FALSE),""))</f>
        <v/>
      </c>
      <c r="E51" s="7">
        <f>IF($C51="","",IFERROR(VLOOKUP($C51,'Kontenstamm'!$A$2:$D$101,3,FALSE),""))</f>
        <v/>
      </c>
      <c r="F51" s="5" t="n"/>
      <c r="G51" s="5" t="n"/>
      <c r="H51" s="5" t="n"/>
      <c r="I51" s="5" t="n"/>
      <c r="J51" s="44" t="n"/>
      <c r="K51" s="45" t="n"/>
      <c r="L51" s="46">
        <f>IF(OR($J51="",$K51=""),"",ROUND($J51*$K51,2))</f>
        <v/>
      </c>
      <c r="M51" s="46">
        <f>IF(OR($J51="",$L51=""),"",ROUND($J51+$L51,2))</f>
        <v/>
      </c>
      <c r="N51" s="11" t="n"/>
      <c r="O51" s="12">
        <f>IF($A51="","",TEXT($A51,"MM.YYYY"))</f>
        <v/>
      </c>
    </row>
    <row r="52">
      <c r="A52" s="43" t="n"/>
      <c r="B52" s="5" t="n"/>
      <c r="C52" s="6" t="n"/>
      <c r="D52" s="7">
        <f>IF($C52="","",IFERROR(VLOOKUP($C52,'Kontenstamm'!$A$2:$D$101,2,FALSE),""))</f>
        <v/>
      </c>
      <c r="E52" s="7">
        <f>IF($C52="","",IFERROR(VLOOKUP($C52,'Kontenstamm'!$A$2:$D$101,3,FALSE),""))</f>
        <v/>
      </c>
      <c r="F52" s="5" t="n"/>
      <c r="G52" s="5" t="n"/>
      <c r="H52" s="5" t="n"/>
      <c r="I52" s="5" t="n"/>
      <c r="J52" s="44" t="n"/>
      <c r="K52" s="45" t="n"/>
      <c r="L52" s="46">
        <f>IF(OR($J52="",$K52=""),"",ROUND($J52*$K52,2))</f>
        <v/>
      </c>
      <c r="M52" s="46">
        <f>IF(OR($J52="",$L52=""),"",ROUND($J52+$L52,2))</f>
        <v/>
      </c>
      <c r="N52" s="11" t="n"/>
      <c r="O52" s="12">
        <f>IF($A52="","",TEXT($A52,"MM.YYYY"))</f>
        <v/>
      </c>
    </row>
    <row r="53">
      <c r="A53" s="43" t="n"/>
      <c r="B53" s="5" t="n"/>
      <c r="C53" s="6" t="n"/>
      <c r="D53" s="7">
        <f>IF($C53="","",IFERROR(VLOOKUP($C53,'Kontenstamm'!$A$2:$D$101,2,FALSE),""))</f>
        <v/>
      </c>
      <c r="E53" s="7">
        <f>IF($C53="","",IFERROR(VLOOKUP($C53,'Kontenstamm'!$A$2:$D$101,3,FALSE),""))</f>
        <v/>
      </c>
      <c r="F53" s="5" t="n"/>
      <c r="G53" s="5" t="n"/>
      <c r="H53" s="5" t="n"/>
      <c r="I53" s="5" t="n"/>
      <c r="J53" s="44" t="n"/>
      <c r="K53" s="45" t="n"/>
      <c r="L53" s="46">
        <f>IF(OR($J53="",$K53=""),"",ROUND($J53*$K53,2))</f>
        <v/>
      </c>
      <c r="M53" s="46">
        <f>IF(OR($J53="",$L53=""),"",ROUND($J53+$L53,2))</f>
        <v/>
      </c>
      <c r="N53" s="11" t="n"/>
      <c r="O53" s="12">
        <f>IF($A53="","",TEXT($A53,"MM.YYYY"))</f>
        <v/>
      </c>
    </row>
    <row r="54">
      <c r="A54" s="43" t="n"/>
      <c r="B54" s="5" t="n"/>
      <c r="C54" s="6" t="n"/>
      <c r="D54" s="7">
        <f>IF($C54="","",IFERROR(VLOOKUP($C54,'Kontenstamm'!$A$2:$D$101,2,FALSE),""))</f>
        <v/>
      </c>
      <c r="E54" s="7">
        <f>IF($C54="","",IFERROR(VLOOKUP($C54,'Kontenstamm'!$A$2:$D$101,3,FALSE),""))</f>
        <v/>
      </c>
      <c r="F54" s="5" t="n"/>
      <c r="G54" s="5" t="n"/>
      <c r="H54" s="5" t="n"/>
      <c r="I54" s="5" t="n"/>
      <c r="J54" s="44" t="n"/>
      <c r="K54" s="45" t="n"/>
      <c r="L54" s="46">
        <f>IF(OR($J54="",$K54=""),"",ROUND($J54*$K54,2))</f>
        <v/>
      </c>
      <c r="M54" s="46">
        <f>IF(OR($J54="",$L54=""),"",ROUND($J54+$L54,2))</f>
        <v/>
      </c>
      <c r="N54" s="11" t="n"/>
      <c r="O54" s="12">
        <f>IF($A54="","",TEXT($A54,"MM.YYYY"))</f>
        <v/>
      </c>
    </row>
    <row r="55">
      <c r="A55" s="43" t="n"/>
      <c r="B55" s="5" t="n"/>
      <c r="C55" s="6" t="n"/>
      <c r="D55" s="7">
        <f>IF($C55="","",IFERROR(VLOOKUP($C55,'Kontenstamm'!$A$2:$D$101,2,FALSE),""))</f>
        <v/>
      </c>
      <c r="E55" s="7">
        <f>IF($C55="","",IFERROR(VLOOKUP($C55,'Kontenstamm'!$A$2:$D$101,3,FALSE),""))</f>
        <v/>
      </c>
      <c r="F55" s="5" t="n"/>
      <c r="G55" s="5" t="n"/>
      <c r="H55" s="5" t="n"/>
      <c r="I55" s="5" t="n"/>
      <c r="J55" s="44" t="n"/>
      <c r="K55" s="45" t="n"/>
      <c r="L55" s="46">
        <f>IF(OR($J55="",$K55=""),"",ROUND($J55*$K55,2))</f>
        <v/>
      </c>
      <c r="M55" s="46">
        <f>IF(OR($J55="",$L55=""),"",ROUND($J55+$L55,2))</f>
        <v/>
      </c>
      <c r="N55" s="11" t="n"/>
      <c r="O55" s="12">
        <f>IF($A55="","",TEXT($A55,"MM.YYYY"))</f>
        <v/>
      </c>
    </row>
    <row r="56">
      <c r="A56" s="43" t="n"/>
      <c r="B56" s="5" t="n"/>
      <c r="C56" s="6" t="n"/>
      <c r="D56" s="7">
        <f>IF($C56="","",IFERROR(VLOOKUP($C56,'Kontenstamm'!$A$2:$D$101,2,FALSE),""))</f>
        <v/>
      </c>
      <c r="E56" s="7">
        <f>IF($C56="","",IFERROR(VLOOKUP($C56,'Kontenstamm'!$A$2:$D$101,3,FALSE),""))</f>
        <v/>
      </c>
      <c r="F56" s="5" t="n"/>
      <c r="G56" s="5" t="n"/>
      <c r="H56" s="5" t="n"/>
      <c r="I56" s="5" t="n"/>
      <c r="J56" s="44" t="n"/>
      <c r="K56" s="45" t="n"/>
      <c r="L56" s="46">
        <f>IF(OR($J56="",$K56=""),"",ROUND($J56*$K56,2))</f>
        <v/>
      </c>
      <c r="M56" s="46">
        <f>IF(OR($J56="",$L56=""),"",ROUND($J56+$L56,2))</f>
        <v/>
      </c>
      <c r="N56" s="11" t="n"/>
      <c r="O56" s="12">
        <f>IF($A56="","",TEXT($A56,"MM.YYYY"))</f>
        <v/>
      </c>
    </row>
    <row r="57">
      <c r="A57" s="43" t="n"/>
      <c r="B57" s="5" t="n"/>
      <c r="C57" s="6" t="n"/>
      <c r="D57" s="7">
        <f>IF($C57="","",IFERROR(VLOOKUP($C57,'Kontenstamm'!$A$2:$D$101,2,FALSE),""))</f>
        <v/>
      </c>
      <c r="E57" s="7">
        <f>IF($C57="","",IFERROR(VLOOKUP($C57,'Kontenstamm'!$A$2:$D$101,3,FALSE),""))</f>
        <v/>
      </c>
      <c r="F57" s="5" t="n"/>
      <c r="G57" s="5" t="n"/>
      <c r="H57" s="5" t="n"/>
      <c r="I57" s="5" t="n"/>
      <c r="J57" s="44" t="n"/>
      <c r="K57" s="45" t="n"/>
      <c r="L57" s="46">
        <f>IF(OR($J57="",$K57=""),"",ROUND($J57*$K57,2))</f>
        <v/>
      </c>
      <c r="M57" s="46">
        <f>IF(OR($J57="",$L57=""),"",ROUND($J57+$L57,2))</f>
        <v/>
      </c>
      <c r="N57" s="11" t="n"/>
      <c r="O57" s="12">
        <f>IF($A57="","",TEXT($A57,"MM.YYYY"))</f>
        <v/>
      </c>
    </row>
    <row r="58">
      <c r="A58" s="43" t="n"/>
      <c r="B58" s="5" t="n"/>
      <c r="C58" s="6" t="n"/>
      <c r="D58" s="7">
        <f>IF($C58="","",IFERROR(VLOOKUP($C58,'Kontenstamm'!$A$2:$D$101,2,FALSE),""))</f>
        <v/>
      </c>
      <c r="E58" s="7">
        <f>IF($C58="","",IFERROR(VLOOKUP($C58,'Kontenstamm'!$A$2:$D$101,3,FALSE),""))</f>
        <v/>
      </c>
      <c r="F58" s="5" t="n"/>
      <c r="G58" s="5" t="n"/>
      <c r="H58" s="5" t="n"/>
      <c r="I58" s="5" t="n"/>
      <c r="J58" s="44" t="n"/>
      <c r="K58" s="45" t="n"/>
      <c r="L58" s="46">
        <f>IF(OR($J58="",$K58=""),"",ROUND($J58*$K58,2))</f>
        <v/>
      </c>
      <c r="M58" s="46">
        <f>IF(OR($J58="",$L58=""),"",ROUND($J58+$L58,2))</f>
        <v/>
      </c>
      <c r="N58" s="11" t="n"/>
      <c r="O58" s="12">
        <f>IF($A58="","",TEXT($A58,"MM.YYYY"))</f>
        <v/>
      </c>
    </row>
    <row r="59">
      <c r="A59" s="43" t="n"/>
      <c r="B59" s="5" t="n"/>
      <c r="C59" s="6" t="n"/>
      <c r="D59" s="7">
        <f>IF($C59="","",IFERROR(VLOOKUP($C59,'Kontenstamm'!$A$2:$D$101,2,FALSE),""))</f>
        <v/>
      </c>
      <c r="E59" s="7">
        <f>IF($C59="","",IFERROR(VLOOKUP($C59,'Kontenstamm'!$A$2:$D$101,3,FALSE),""))</f>
        <v/>
      </c>
      <c r="F59" s="5" t="n"/>
      <c r="G59" s="5" t="n"/>
      <c r="H59" s="5" t="n"/>
      <c r="I59" s="5" t="n"/>
      <c r="J59" s="44" t="n"/>
      <c r="K59" s="45" t="n"/>
      <c r="L59" s="46">
        <f>IF(OR($J59="",$K59=""),"",ROUND($J59*$K59,2))</f>
        <v/>
      </c>
      <c r="M59" s="46">
        <f>IF(OR($J59="",$L59=""),"",ROUND($J59+$L59,2))</f>
        <v/>
      </c>
      <c r="N59" s="11" t="n"/>
      <c r="O59" s="12">
        <f>IF($A59="","",TEXT($A59,"MM.YYYY"))</f>
        <v/>
      </c>
    </row>
    <row r="60">
      <c r="A60" s="43" t="n"/>
      <c r="B60" s="5" t="n"/>
      <c r="C60" s="6" t="n"/>
      <c r="D60" s="7">
        <f>IF($C60="","",IFERROR(VLOOKUP($C60,'Kontenstamm'!$A$2:$D$101,2,FALSE),""))</f>
        <v/>
      </c>
      <c r="E60" s="7">
        <f>IF($C60="","",IFERROR(VLOOKUP($C60,'Kontenstamm'!$A$2:$D$101,3,FALSE),""))</f>
        <v/>
      </c>
      <c r="F60" s="5" t="n"/>
      <c r="G60" s="5" t="n"/>
      <c r="H60" s="5" t="n"/>
      <c r="I60" s="5" t="n"/>
      <c r="J60" s="44" t="n"/>
      <c r="K60" s="45" t="n"/>
      <c r="L60" s="46">
        <f>IF(OR($J60="",$K60=""),"",ROUND($J60*$K60,2))</f>
        <v/>
      </c>
      <c r="M60" s="46">
        <f>IF(OR($J60="",$L60=""),"",ROUND($J60+$L60,2))</f>
        <v/>
      </c>
      <c r="N60" s="11" t="n"/>
      <c r="O60" s="12">
        <f>IF($A60="","",TEXT($A60,"MM.YYYY"))</f>
        <v/>
      </c>
    </row>
    <row r="61">
      <c r="A61" s="43" t="n"/>
      <c r="B61" s="5" t="n"/>
      <c r="C61" s="6" t="n"/>
      <c r="D61" s="7">
        <f>IF($C61="","",IFERROR(VLOOKUP($C61,'Kontenstamm'!$A$2:$D$101,2,FALSE),""))</f>
        <v/>
      </c>
      <c r="E61" s="7">
        <f>IF($C61="","",IFERROR(VLOOKUP($C61,'Kontenstamm'!$A$2:$D$101,3,FALSE),""))</f>
        <v/>
      </c>
      <c r="F61" s="5" t="n"/>
      <c r="G61" s="5" t="n"/>
      <c r="H61" s="5" t="n"/>
      <c r="I61" s="5" t="n"/>
      <c r="J61" s="44" t="n"/>
      <c r="K61" s="45" t="n"/>
      <c r="L61" s="46">
        <f>IF(OR($J61="",$K61=""),"",ROUND($J61*$K61,2))</f>
        <v/>
      </c>
      <c r="M61" s="46">
        <f>IF(OR($J61="",$L61=""),"",ROUND($J61+$L61,2))</f>
        <v/>
      </c>
      <c r="N61" s="11" t="n"/>
      <c r="O61" s="12">
        <f>IF($A61="","",TEXT($A61,"MM.YYYY"))</f>
        <v/>
      </c>
    </row>
    <row r="62">
      <c r="A62" s="43" t="n"/>
      <c r="B62" s="5" t="n"/>
      <c r="C62" s="6" t="n"/>
      <c r="D62" s="7">
        <f>IF($C62="","",IFERROR(VLOOKUP($C62,'Kontenstamm'!$A$2:$D$101,2,FALSE),""))</f>
        <v/>
      </c>
      <c r="E62" s="7">
        <f>IF($C62="","",IFERROR(VLOOKUP($C62,'Kontenstamm'!$A$2:$D$101,3,FALSE),""))</f>
        <v/>
      </c>
      <c r="F62" s="5" t="n"/>
      <c r="G62" s="5" t="n"/>
      <c r="H62" s="5" t="n"/>
      <c r="I62" s="5" t="n"/>
      <c r="J62" s="44" t="n"/>
      <c r="K62" s="45" t="n"/>
      <c r="L62" s="46">
        <f>IF(OR($J62="",$K62=""),"",ROUND($J62*$K62,2))</f>
        <v/>
      </c>
      <c r="M62" s="46">
        <f>IF(OR($J62="",$L62=""),"",ROUND($J62+$L62,2))</f>
        <v/>
      </c>
      <c r="N62" s="11" t="n"/>
      <c r="O62" s="12">
        <f>IF($A62="","",TEXT($A62,"MM.YYYY"))</f>
        <v/>
      </c>
    </row>
    <row r="63">
      <c r="A63" s="43" t="n"/>
      <c r="B63" s="5" t="n"/>
      <c r="C63" s="6" t="n"/>
      <c r="D63" s="7">
        <f>IF($C63="","",IFERROR(VLOOKUP($C63,'Kontenstamm'!$A$2:$D$101,2,FALSE),""))</f>
        <v/>
      </c>
      <c r="E63" s="7">
        <f>IF($C63="","",IFERROR(VLOOKUP($C63,'Kontenstamm'!$A$2:$D$101,3,FALSE),""))</f>
        <v/>
      </c>
      <c r="F63" s="5" t="n"/>
      <c r="G63" s="5" t="n"/>
      <c r="H63" s="5" t="n"/>
      <c r="I63" s="5" t="n"/>
      <c r="J63" s="44" t="n"/>
      <c r="K63" s="45" t="n"/>
      <c r="L63" s="46">
        <f>IF(OR($J63="",$K63=""),"",ROUND($J63*$K63,2))</f>
        <v/>
      </c>
      <c r="M63" s="46">
        <f>IF(OR($J63="",$L63=""),"",ROUND($J63+$L63,2))</f>
        <v/>
      </c>
      <c r="N63" s="11" t="n"/>
      <c r="O63" s="12">
        <f>IF($A63="","",TEXT($A63,"MM.YYYY"))</f>
        <v/>
      </c>
    </row>
    <row r="64">
      <c r="A64" s="43" t="n"/>
      <c r="B64" s="5" t="n"/>
      <c r="C64" s="6" t="n"/>
      <c r="D64" s="7">
        <f>IF($C64="","",IFERROR(VLOOKUP($C64,'Kontenstamm'!$A$2:$D$101,2,FALSE),""))</f>
        <v/>
      </c>
      <c r="E64" s="7">
        <f>IF($C64="","",IFERROR(VLOOKUP($C64,'Kontenstamm'!$A$2:$D$101,3,FALSE),""))</f>
        <v/>
      </c>
      <c r="F64" s="5" t="n"/>
      <c r="G64" s="5" t="n"/>
      <c r="H64" s="5" t="n"/>
      <c r="I64" s="5" t="n"/>
      <c r="J64" s="44" t="n"/>
      <c r="K64" s="45" t="n"/>
      <c r="L64" s="46">
        <f>IF(OR($J64="",$K64=""),"",ROUND($J64*$K64,2))</f>
        <v/>
      </c>
      <c r="M64" s="46">
        <f>IF(OR($J64="",$L64=""),"",ROUND($J64+$L64,2))</f>
        <v/>
      </c>
      <c r="N64" s="11" t="n"/>
      <c r="O64" s="12">
        <f>IF($A64="","",TEXT($A64,"MM.YYYY"))</f>
        <v/>
      </c>
    </row>
    <row r="65">
      <c r="A65" s="43" t="n"/>
      <c r="B65" s="5" t="n"/>
      <c r="C65" s="6" t="n"/>
      <c r="D65" s="7">
        <f>IF($C65="","",IFERROR(VLOOKUP($C65,'Kontenstamm'!$A$2:$D$101,2,FALSE),""))</f>
        <v/>
      </c>
      <c r="E65" s="7">
        <f>IF($C65="","",IFERROR(VLOOKUP($C65,'Kontenstamm'!$A$2:$D$101,3,FALSE),""))</f>
        <v/>
      </c>
      <c r="F65" s="5" t="n"/>
      <c r="G65" s="5" t="n"/>
      <c r="H65" s="5" t="n"/>
      <c r="I65" s="5" t="n"/>
      <c r="J65" s="44" t="n"/>
      <c r="K65" s="45" t="n"/>
      <c r="L65" s="46">
        <f>IF(OR($J65="",$K65=""),"",ROUND($J65*$K65,2))</f>
        <v/>
      </c>
      <c r="M65" s="46">
        <f>IF(OR($J65="",$L65=""),"",ROUND($J65+$L65,2))</f>
        <v/>
      </c>
      <c r="N65" s="11" t="n"/>
      <c r="O65" s="12">
        <f>IF($A65="","",TEXT($A65,"MM.YYYY"))</f>
        <v/>
      </c>
    </row>
    <row r="66">
      <c r="A66" s="43" t="n"/>
      <c r="B66" s="5" t="n"/>
      <c r="C66" s="6" t="n"/>
      <c r="D66" s="7">
        <f>IF($C66="","",IFERROR(VLOOKUP($C66,'Kontenstamm'!$A$2:$D$101,2,FALSE),""))</f>
        <v/>
      </c>
      <c r="E66" s="7">
        <f>IF($C66="","",IFERROR(VLOOKUP($C66,'Kontenstamm'!$A$2:$D$101,3,FALSE),""))</f>
        <v/>
      </c>
      <c r="F66" s="5" t="n"/>
      <c r="G66" s="5" t="n"/>
      <c r="H66" s="5" t="n"/>
      <c r="I66" s="5" t="n"/>
      <c r="J66" s="44" t="n"/>
      <c r="K66" s="45" t="n"/>
      <c r="L66" s="46">
        <f>IF(OR($J66="",$K66=""),"",ROUND($J66*$K66,2))</f>
        <v/>
      </c>
      <c r="M66" s="46">
        <f>IF(OR($J66="",$L66=""),"",ROUND($J66+$L66,2))</f>
        <v/>
      </c>
      <c r="N66" s="11" t="n"/>
      <c r="O66" s="12">
        <f>IF($A66="","",TEXT($A66,"MM.YYYY"))</f>
        <v/>
      </c>
    </row>
    <row r="67">
      <c r="A67" s="43" t="n"/>
      <c r="B67" s="5" t="n"/>
      <c r="C67" s="6" t="n"/>
      <c r="D67" s="7">
        <f>IF($C67="","",IFERROR(VLOOKUP($C67,'Kontenstamm'!$A$2:$D$101,2,FALSE),""))</f>
        <v/>
      </c>
      <c r="E67" s="7">
        <f>IF($C67="","",IFERROR(VLOOKUP($C67,'Kontenstamm'!$A$2:$D$101,3,FALSE),""))</f>
        <v/>
      </c>
      <c r="F67" s="5" t="n"/>
      <c r="G67" s="5" t="n"/>
      <c r="H67" s="5" t="n"/>
      <c r="I67" s="5" t="n"/>
      <c r="J67" s="44" t="n"/>
      <c r="K67" s="45" t="n"/>
      <c r="L67" s="46">
        <f>IF(OR($J67="",$K67=""),"",ROUND($J67*$K67,2))</f>
        <v/>
      </c>
      <c r="M67" s="46">
        <f>IF(OR($J67="",$L67=""),"",ROUND($J67+$L67,2))</f>
        <v/>
      </c>
      <c r="N67" s="11" t="n"/>
      <c r="O67" s="12">
        <f>IF($A67="","",TEXT($A67,"MM.YYYY"))</f>
        <v/>
      </c>
    </row>
    <row r="68">
      <c r="A68" s="43" t="n"/>
      <c r="B68" s="5" t="n"/>
      <c r="C68" s="6" t="n"/>
      <c r="D68" s="7">
        <f>IF($C68="","",IFERROR(VLOOKUP($C68,'Kontenstamm'!$A$2:$D$101,2,FALSE),""))</f>
        <v/>
      </c>
      <c r="E68" s="7">
        <f>IF($C68="","",IFERROR(VLOOKUP($C68,'Kontenstamm'!$A$2:$D$101,3,FALSE),""))</f>
        <v/>
      </c>
      <c r="F68" s="5" t="n"/>
      <c r="G68" s="5" t="n"/>
      <c r="H68" s="5" t="n"/>
      <c r="I68" s="5" t="n"/>
      <c r="J68" s="44" t="n"/>
      <c r="K68" s="45" t="n"/>
      <c r="L68" s="46">
        <f>IF(OR($J68="",$K68=""),"",ROUND($J68*$K68,2))</f>
        <v/>
      </c>
      <c r="M68" s="46">
        <f>IF(OR($J68="",$L68=""),"",ROUND($J68+$L68,2))</f>
        <v/>
      </c>
      <c r="N68" s="11" t="n"/>
      <c r="O68" s="12">
        <f>IF($A68="","",TEXT($A68,"MM.YYYY"))</f>
        <v/>
      </c>
    </row>
    <row r="69">
      <c r="A69" s="43" t="n"/>
      <c r="B69" s="5" t="n"/>
      <c r="C69" s="6" t="n"/>
      <c r="D69" s="7">
        <f>IF($C69="","",IFERROR(VLOOKUP($C69,'Kontenstamm'!$A$2:$D$101,2,FALSE),""))</f>
        <v/>
      </c>
      <c r="E69" s="7">
        <f>IF($C69="","",IFERROR(VLOOKUP($C69,'Kontenstamm'!$A$2:$D$101,3,FALSE),""))</f>
        <v/>
      </c>
      <c r="F69" s="5" t="n"/>
      <c r="G69" s="5" t="n"/>
      <c r="H69" s="5" t="n"/>
      <c r="I69" s="5" t="n"/>
      <c r="J69" s="44" t="n"/>
      <c r="K69" s="45" t="n"/>
      <c r="L69" s="46">
        <f>IF(OR($J69="",$K69=""),"",ROUND($J69*$K69,2))</f>
        <v/>
      </c>
      <c r="M69" s="46">
        <f>IF(OR($J69="",$L69=""),"",ROUND($J69+$L69,2))</f>
        <v/>
      </c>
      <c r="N69" s="11" t="n"/>
      <c r="O69" s="12">
        <f>IF($A69="","",TEXT($A69,"MM.YYYY"))</f>
        <v/>
      </c>
    </row>
    <row r="70">
      <c r="A70" s="43" t="n"/>
      <c r="B70" s="5" t="n"/>
      <c r="C70" s="6" t="n"/>
      <c r="D70" s="7">
        <f>IF($C70="","",IFERROR(VLOOKUP($C70,'Kontenstamm'!$A$2:$D$101,2,FALSE),""))</f>
        <v/>
      </c>
      <c r="E70" s="7">
        <f>IF($C70="","",IFERROR(VLOOKUP($C70,'Kontenstamm'!$A$2:$D$101,3,FALSE),""))</f>
        <v/>
      </c>
      <c r="F70" s="5" t="n"/>
      <c r="G70" s="5" t="n"/>
      <c r="H70" s="5" t="n"/>
      <c r="I70" s="5" t="n"/>
      <c r="J70" s="44" t="n"/>
      <c r="K70" s="45" t="n"/>
      <c r="L70" s="46">
        <f>IF(OR($J70="",$K70=""),"",ROUND($J70*$K70,2))</f>
        <v/>
      </c>
      <c r="M70" s="46">
        <f>IF(OR($J70="",$L70=""),"",ROUND($J70+$L70,2))</f>
        <v/>
      </c>
      <c r="N70" s="11" t="n"/>
      <c r="O70" s="12">
        <f>IF($A70="","",TEXT($A70,"MM.YYYY"))</f>
        <v/>
      </c>
    </row>
    <row r="71">
      <c r="A71" s="43" t="n"/>
      <c r="B71" s="5" t="n"/>
      <c r="C71" s="6" t="n"/>
      <c r="D71" s="7">
        <f>IF($C71="","",IFERROR(VLOOKUP($C71,'Kontenstamm'!$A$2:$D$101,2,FALSE),""))</f>
        <v/>
      </c>
      <c r="E71" s="7">
        <f>IF($C71="","",IFERROR(VLOOKUP($C71,'Kontenstamm'!$A$2:$D$101,3,FALSE),""))</f>
        <v/>
      </c>
      <c r="F71" s="5" t="n"/>
      <c r="G71" s="5" t="n"/>
      <c r="H71" s="5" t="n"/>
      <c r="I71" s="5" t="n"/>
      <c r="J71" s="44" t="n"/>
      <c r="K71" s="45" t="n"/>
      <c r="L71" s="46">
        <f>IF(OR($J71="",$K71=""),"",ROUND($J71*$K71,2))</f>
        <v/>
      </c>
      <c r="M71" s="46">
        <f>IF(OR($J71="",$L71=""),"",ROUND($J71+$L71,2))</f>
        <v/>
      </c>
      <c r="N71" s="11" t="n"/>
      <c r="O71" s="12">
        <f>IF($A71="","",TEXT($A71,"MM.YYYY"))</f>
        <v/>
      </c>
    </row>
    <row r="72">
      <c r="A72" s="43" t="n"/>
      <c r="B72" s="5" t="n"/>
      <c r="C72" s="6" t="n"/>
      <c r="D72" s="7">
        <f>IF($C72="","",IFERROR(VLOOKUP($C72,'Kontenstamm'!$A$2:$D$101,2,FALSE),""))</f>
        <v/>
      </c>
      <c r="E72" s="7">
        <f>IF($C72="","",IFERROR(VLOOKUP($C72,'Kontenstamm'!$A$2:$D$101,3,FALSE),""))</f>
        <v/>
      </c>
      <c r="F72" s="5" t="n"/>
      <c r="G72" s="5" t="n"/>
      <c r="H72" s="5" t="n"/>
      <c r="I72" s="5" t="n"/>
      <c r="J72" s="44" t="n"/>
      <c r="K72" s="45" t="n"/>
      <c r="L72" s="46">
        <f>IF(OR($J72="",$K72=""),"",ROUND($J72*$K72,2))</f>
        <v/>
      </c>
      <c r="M72" s="46">
        <f>IF(OR($J72="",$L72=""),"",ROUND($J72+$L72,2))</f>
        <v/>
      </c>
      <c r="N72" s="11" t="n"/>
      <c r="O72" s="12">
        <f>IF($A72="","",TEXT($A72,"MM.YYYY"))</f>
        <v/>
      </c>
    </row>
    <row r="73">
      <c r="A73" s="43" t="n"/>
      <c r="B73" s="5" t="n"/>
      <c r="C73" s="6" t="n"/>
      <c r="D73" s="7">
        <f>IF($C73="","",IFERROR(VLOOKUP($C73,'Kontenstamm'!$A$2:$D$101,2,FALSE),""))</f>
        <v/>
      </c>
      <c r="E73" s="7">
        <f>IF($C73="","",IFERROR(VLOOKUP($C73,'Kontenstamm'!$A$2:$D$101,3,FALSE),""))</f>
        <v/>
      </c>
      <c r="F73" s="5" t="n"/>
      <c r="G73" s="5" t="n"/>
      <c r="H73" s="5" t="n"/>
      <c r="I73" s="5" t="n"/>
      <c r="J73" s="44" t="n"/>
      <c r="K73" s="45" t="n"/>
      <c r="L73" s="46">
        <f>IF(OR($J73="",$K73=""),"",ROUND($J73*$K73,2))</f>
        <v/>
      </c>
      <c r="M73" s="46">
        <f>IF(OR($J73="",$L73=""),"",ROUND($J73+$L73,2))</f>
        <v/>
      </c>
      <c r="N73" s="11" t="n"/>
      <c r="O73" s="12">
        <f>IF($A73="","",TEXT($A73,"MM.YYYY"))</f>
        <v/>
      </c>
    </row>
    <row r="74">
      <c r="A74" s="43" t="n"/>
      <c r="B74" s="5" t="n"/>
      <c r="C74" s="6" t="n"/>
      <c r="D74" s="7">
        <f>IF($C74="","",IFERROR(VLOOKUP($C74,'Kontenstamm'!$A$2:$D$101,2,FALSE),""))</f>
        <v/>
      </c>
      <c r="E74" s="7">
        <f>IF($C74="","",IFERROR(VLOOKUP($C74,'Kontenstamm'!$A$2:$D$101,3,FALSE),""))</f>
        <v/>
      </c>
      <c r="F74" s="5" t="n"/>
      <c r="G74" s="5" t="n"/>
      <c r="H74" s="5" t="n"/>
      <c r="I74" s="5" t="n"/>
      <c r="J74" s="44" t="n"/>
      <c r="K74" s="45" t="n"/>
      <c r="L74" s="46">
        <f>IF(OR($J74="",$K74=""),"",ROUND($J74*$K74,2))</f>
        <v/>
      </c>
      <c r="M74" s="46">
        <f>IF(OR($J74="",$L74=""),"",ROUND($J74+$L74,2))</f>
        <v/>
      </c>
      <c r="N74" s="11" t="n"/>
      <c r="O74" s="12">
        <f>IF($A74="","",TEXT($A74,"MM.YYYY"))</f>
        <v/>
      </c>
    </row>
    <row r="75">
      <c r="A75" s="43" t="n"/>
      <c r="B75" s="5" t="n"/>
      <c r="C75" s="6" t="n"/>
      <c r="D75" s="7">
        <f>IF($C75="","",IFERROR(VLOOKUP($C75,'Kontenstamm'!$A$2:$D$101,2,FALSE),""))</f>
        <v/>
      </c>
      <c r="E75" s="7">
        <f>IF($C75="","",IFERROR(VLOOKUP($C75,'Kontenstamm'!$A$2:$D$101,3,FALSE),""))</f>
        <v/>
      </c>
      <c r="F75" s="5" t="n"/>
      <c r="G75" s="5" t="n"/>
      <c r="H75" s="5" t="n"/>
      <c r="I75" s="5" t="n"/>
      <c r="J75" s="44" t="n"/>
      <c r="K75" s="45" t="n"/>
      <c r="L75" s="46">
        <f>IF(OR($J75="",$K75=""),"",ROUND($J75*$K75,2))</f>
        <v/>
      </c>
      <c r="M75" s="46">
        <f>IF(OR($J75="",$L75=""),"",ROUND($J75+$L75,2))</f>
        <v/>
      </c>
      <c r="N75" s="11" t="n"/>
      <c r="O75" s="12">
        <f>IF($A75="","",TEXT($A75,"MM.YYYY"))</f>
        <v/>
      </c>
    </row>
    <row r="76">
      <c r="A76" s="43" t="n"/>
      <c r="B76" s="5" t="n"/>
      <c r="C76" s="6" t="n"/>
      <c r="D76" s="7">
        <f>IF($C76="","",IFERROR(VLOOKUP($C76,'Kontenstamm'!$A$2:$D$101,2,FALSE),""))</f>
        <v/>
      </c>
      <c r="E76" s="7">
        <f>IF($C76="","",IFERROR(VLOOKUP($C76,'Kontenstamm'!$A$2:$D$101,3,FALSE),""))</f>
        <v/>
      </c>
      <c r="F76" s="5" t="n"/>
      <c r="G76" s="5" t="n"/>
      <c r="H76" s="5" t="n"/>
      <c r="I76" s="5" t="n"/>
      <c r="J76" s="44" t="n"/>
      <c r="K76" s="45" t="n"/>
      <c r="L76" s="46">
        <f>IF(OR($J76="",$K76=""),"",ROUND($J76*$K76,2))</f>
        <v/>
      </c>
      <c r="M76" s="46">
        <f>IF(OR($J76="",$L76=""),"",ROUND($J76+$L76,2))</f>
        <v/>
      </c>
      <c r="N76" s="11" t="n"/>
      <c r="O76" s="12">
        <f>IF($A76="","",TEXT($A76,"MM.YYYY"))</f>
        <v/>
      </c>
    </row>
    <row r="77">
      <c r="A77" s="43" t="n"/>
      <c r="B77" s="5" t="n"/>
      <c r="C77" s="6" t="n"/>
      <c r="D77" s="7">
        <f>IF($C77="","",IFERROR(VLOOKUP($C77,'Kontenstamm'!$A$2:$D$101,2,FALSE),""))</f>
        <v/>
      </c>
      <c r="E77" s="7">
        <f>IF($C77="","",IFERROR(VLOOKUP($C77,'Kontenstamm'!$A$2:$D$101,3,FALSE),""))</f>
        <v/>
      </c>
      <c r="F77" s="5" t="n"/>
      <c r="G77" s="5" t="n"/>
      <c r="H77" s="5" t="n"/>
      <c r="I77" s="5" t="n"/>
      <c r="J77" s="44" t="n"/>
      <c r="K77" s="45" t="n"/>
      <c r="L77" s="46">
        <f>IF(OR($J77="",$K77=""),"",ROUND($J77*$K77,2))</f>
        <v/>
      </c>
      <c r="M77" s="46">
        <f>IF(OR($J77="",$L77=""),"",ROUND($J77+$L77,2))</f>
        <v/>
      </c>
      <c r="N77" s="11" t="n"/>
      <c r="O77" s="12">
        <f>IF($A77="","",TEXT($A77,"MM.YYYY"))</f>
        <v/>
      </c>
    </row>
    <row r="78">
      <c r="A78" s="43" t="n"/>
      <c r="B78" s="5" t="n"/>
      <c r="C78" s="6" t="n"/>
      <c r="D78" s="7">
        <f>IF($C78="","",IFERROR(VLOOKUP($C78,'Kontenstamm'!$A$2:$D$101,2,FALSE),""))</f>
        <v/>
      </c>
      <c r="E78" s="7">
        <f>IF($C78="","",IFERROR(VLOOKUP($C78,'Kontenstamm'!$A$2:$D$101,3,FALSE),""))</f>
        <v/>
      </c>
      <c r="F78" s="5" t="n"/>
      <c r="G78" s="5" t="n"/>
      <c r="H78" s="5" t="n"/>
      <c r="I78" s="5" t="n"/>
      <c r="J78" s="44" t="n"/>
      <c r="K78" s="45" t="n"/>
      <c r="L78" s="46">
        <f>IF(OR($J78="",$K78=""),"",ROUND($J78*$K78,2))</f>
        <v/>
      </c>
      <c r="M78" s="46">
        <f>IF(OR($J78="",$L78=""),"",ROUND($J78+$L78,2))</f>
        <v/>
      </c>
      <c r="N78" s="11" t="n"/>
      <c r="O78" s="12">
        <f>IF($A78="","",TEXT($A78,"MM.YYYY"))</f>
        <v/>
      </c>
    </row>
    <row r="79">
      <c r="A79" s="43" t="n"/>
      <c r="B79" s="5" t="n"/>
      <c r="C79" s="6" t="n"/>
      <c r="D79" s="7">
        <f>IF($C79="","",IFERROR(VLOOKUP($C79,'Kontenstamm'!$A$2:$D$101,2,FALSE),""))</f>
        <v/>
      </c>
      <c r="E79" s="7">
        <f>IF($C79="","",IFERROR(VLOOKUP($C79,'Kontenstamm'!$A$2:$D$101,3,FALSE),""))</f>
        <v/>
      </c>
      <c r="F79" s="5" t="n"/>
      <c r="G79" s="5" t="n"/>
      <c r="H79" s="5" t="n"/>
      <c r="I79" s="5" t="n"/>
      <c r="J79" s="44" t="n"/>
      <c r="K79" s="45" t="n"/>
      <c r="L79" s="46">
        <f>IF(OR($J79="",$K79=""),"",ROUND($J79*$K79,2))</f>
        <v/>
      </c>
      <c r="M79" s="46">
        <f>IF(OR($J79="",$L79=""),"",ROUND($J79+$L79,2))</f>
        <v/>
      </c>
      <c r="N79" s="11" t="n"/>
      <c r="O79" s="12">
        <f>IF($A79="","",TEXT($A79,"MM.YYYY"))</f>
        <v/>
      </c>
    </row>
    <row r="80">
      <c r="A80" s="43" t="n"/>
      <c r="B80" s="5" t="n"/>
      <c r="C80" s="6" t="n"/>
      <c r="D80" s="7">
        <f>IF($C80="","",IFERROR(VLOOKUP($C80,'Kontenstamm'!$A$2:$D$101,2,FALSE),""))</f>
        <v/>
      </c>
      <c r="E80" s="7">
        <f>IF($C80="","",IFERROR(VLOOKUP($C80,'Kontenstamm'!$A$2:$D$101,3,FALSE),""))</f>
        <v/>
      </c>
      <c r="F80" s="5" t="n"/>
      <c r="G80" s="5" t="n"/>
      <c r="H80" s="5" t="n"/>
      <c r="I80" s="5" t="n"/>
      <c r="J80" s="44" t="n"/>
      <c r="K80" s="45" t="n"/>
      <c r="L80" s="46">
        <f>IF(OR($J80="",$K80=""),"",ROUND($J80*$K80,2))</f>
        <v/>
      </c>
      <c r="M80" s="46">
        <f>IF(OR($J80="",$L80=""),"",ROUND($J80+$L80,2))</f>
        <v/>
      </c>
      <c r="N80" s="11" t="n"/>
      <c r="O80" s="12">
        <f>IF($A80="","",TEXT($A80,"MM.YYYY"))</f>
        <v/>
      </c>
    </row>
    <row r="81">
      <c r="A81" s="43" t="n"/>
      <c r="B81" s="5" t="n"/>
      <c r="C81" s="6" t="n"/>
      <c r="D81" s="7">
        <f>IF($C81="","",IFERROR(VLOOKUP($C81,'Kontenstamm'!$A$2:$D$101,2,FALSE),""))</f>
        <v/>
      </c>
      <c r="E81" s="7">
        <f>IF($C81="","",IFERROR(VLOOKUP($C81,'Kontenstamm'!$A$2:$D$101,3,FALSE),""))</f>
        <v/>
      </c>
      <c r="F81" s="5" t="n"/>
      <c r="G81" s="5" t="n"/>
      <c r="H81" s="5" t="n"/>
      <c r="I81" s="5" t="n"/>
      <c r="J81" s="44" t="n"/>
      <c r="K81" s="45" t="n"/>
      <c r="L81" s="46">
        <f>IF(OR($J81="",$K81=""),"",ROUND($J81*$K81,2))</f>
        <v/>
      </c>
      <c r="M81" s="46">
        <f>IF(OR($J81="",$L81=""),"",ROUND($J81+$L81,2))</f>
        <v/>
      </c>
      <c r="N81" s="11" t="n"/>
      <c r="O81" s="12">
        <f>IF($A81="","",TEXT($A81,"MM.YYYY"))</f>
        <v/>
      </c>
    </row>
    <row r="82">
      <c r="A82" s="43" t="n"/>
      <c r="B82" s="5" t="n"/>
      <c r="C82" s="6" t="n"/>
      <c r="D82" s="7">
        <f>IF($C82="","",IFERROR(VLOOKUP($C82,'Kontenstamm'!$A$2:$D$101,2,FALSE),""))</f>
        <v/>
      </c>
      <c r="E82" s="7">
        <f>IF($C82="","",IFERROR(VLOOKUP($C82,'Kontenstamm'!$A$2:$D$101,3,FALSE),""))</f>
        <v/>
      </c>
      <c r="F82" s="5" t="n"/>
      <c r="G82" s="5" t="n"/>
      <c r="H82" s="5" t="n"/>
      <c r="I82" s="5" t="n"/>
      <c r="J82" s="44" t="n"/>
      <c r="K82" s="45" t="n"/>
      <c r="L82" s="46">
        <f>IF(OR($J82="",$K82=""),"",ROUND($J82*$K82,2))</f>
        <v/>
      </c>
      <c r="M82" s="46">
        <f>IF(OR($J82="",$L82=""),"",ROUND($J82+$L82,2))</f>
        <v/>
      </c>
      <c r="N82" s="11" t="n"/>
      <c r="O82" s="12">
        <f>IF($A82="","",TEXT($A82,"MM.YYYY"))</f>
        <v/>
      </c>
    </row>
    <row r="83">
      <c r="A83" s="43" t="n"/>
      <c r="B83" s="5" t="n"/>
      <c r="C83" s="6" t="n"/>
      <c r="D83" s="7">
        <f>IF($C83="","",IFERROR(VLOOKUP($C83,'Kontenstamm'!$A$2:$D$101,2,FALSE),""))</f>
        <v/>
      </c>
      <c r="E83" s="7">
        <f>IF($C83="","",IFERROR(VLOOKUP($C83,'Kontenstamm'!$A$2:$D$101,3,FALSE),""))</f>
        <v/>
      </c>
      <c r="F83" s="5" t="n"/>
      <c r="G83" s="5" t="n"/>
      <c r="H83" s="5" t="n"/>
      <c r="I83" s="5" t="n"/>
      <c r="J83" s="44" t="n"/>
      <c r="K83" s="45" t="n"/>
      <c r="L83" s="46">
        <f>IF(OR($J83="",$K83=""),"",ROUND($J83*$K83,2))</f>
        <v/>
      </c>
      <c r="M83" s="46">
        <f>IF(OR($J83="",$L83=""),"",ROUND($J83+$L83,2))</f>
        <v/>
      </c>
      <c r="N83" s="11" t="n"/>
      <c r="O83" s="12">
        <f>IF($A83="","",TEXT($A83,"MM.YYYY"))</f>
        <v/>
      </c>
    </row>
    <row r="84">
      <c r="A84" s="43" t="n"/>
      <c r="B84" s="5" t="n"/>
      <c r="C84" s="6" t="n"/>
      <c r="D84" s="7">
        <f>IF($C84="","",IFERROR(VLOOKUP($C84,'Kontenstamm'!$A$2:$D$101,2,FALSE),""))</f>
        <v/>
      </c>
      <c r="E84" s="7">
        <f>IF($C84="","",IFERROR(VLOOKUP($C84,'Kontenstamm'!$A$2:$D$101,3,FALSE),""))</f>
        <v/>
      </c>
      <c r="F84" s="5" t="n"/>
      <c r="G84" s="5" t="n"/>
      <c r="H84" s="5" t="n"/>
      <c r="I84" s="5" t="n"/>
      <c r="J84" s="44" t="n"/>
      <c r="K84" s="45" t="n"/>
      <c r="L84" s="46">
        <f>IF(OR($J84="",$K84=""),"",ROUND($J84*$K84,2))</f>
        <v/>
      </c>
      <c r="M84" s="46">
        <f>IF(OR($J84="",$L84=""),"",ROUND($J84+$L84,2))</f>
        <v/>
      </c>
      <c r="N84" s="11" t="n"/>
      <c r="O84" s="12">
        <f>IF($A84="","",TEXT($A84,"MM.YYYY"))</f>
        <v/>
      </c>
    </row>
    <row r="85">
      <c r="A85" s="43" t="n"/>
      <c r="B85" s="5" t="n"/>
      <c r="C85" s="6" t="n"/>
      <c r="D85" s="7">
        <f>IF($C85="","",IFERROR(VLOOKUP($C85,'Kontenstamm'!$A$2:$D$101,2,FALSE),""))</f>
        <v/>
      </c>
      <c r="E85" s="7">
        <f>IF($C85="","",IFERROR(VLOOKUP($C85,'Kontenstamm'!$A$2:$D$101,3,FALSE),""))</f>
        <v/>
      </c>
      <c r="F85" s="5" t="n"/>
      <c r="G85" s="5" t="n"/>
      <c r="H85" s="5" t="n"/>
      <c r="I85" s="5" t="n"/>
      <c r="J85" s="44" t="n"/>
      <c r="K85" s="45" t="n"/>
      <c r="L85" s="46">
        <f>IF(OR($J85="",$K85=""),"",ROUND($J85*$K85,2))</f>
        <v/>
      </c>
      <c r="M85" s="46">
        <f>IF(OR($J85="",$L85=""),"",ROUND($J85+$L85,2))</f>
        <v/>
      </c>
      <c r="N85" s="11" t="n"/>
      <c r="O85" s="12">
        <f>IF($A85="","",TEXT($A85,"MM.YYYY"))</f>
        <v/>
      </c>
    </row>
    <row r="86">
      <c r="A86" s="43" t="n"/>
      <c r="B86" s="5" t="n"/>
      <c r="C86" s="6" t="n"/>
      <c r="D86" s="7">
        <f>IF($C86="","",IFERROR(VLOOKUP($C86,'Kontenstamm'!$A$2:$D$101,2,FALSE),""))</f>
        <v/>
      </c>
      <c r="E86" s="7">
        <f>IF($C86="","",IFERROR(VLOOKUP($C86,'Kontenstamm'!$A$2:$D$101,3,FALSE),""))</f>
        <v/>
      </c>
      <c r="F86" s="5" t="n"/>
      <c r="G86" s="5" t="n"/>
      <c r="H86" s="5" t="n"/>
      <c r="I86" s="5" t="n"/>
      <c r="J86" s="44" t="n"/>
      <c r="K86" s="45" t="n"/>
      <c r="L86" s="46">
        <f>IF(OR($J86="",$K86=""),"",ROUND($J86*$K86,2))</f>
        <v/>
      </c>
      <c r="M86" s="46">
        <f>IF(OR($J86="",$L86=""),"",ROUND($J86+$L86,2))</f>
        <v/>
      </c>
      <c r="N86" s="11" t="n"/>
      <c r="O86" s="12">
        <f>IF($A86="","",TEXT($A86,"MM.YYYY"))</f>
        <v/>
      </c>
    </row>
    <row r="87">
      <c r="A87" s="43" t="n"/>
      <c r="B87" s="5" t="n"/>
      <c r="C87" s="6" t="n"/>
      <c r="D87" s="7">
        <f>IF($C87="","",IFERROR(VLOOKUP($C87,'Kontenstamm'!$A$2:$D$101,2,FALSE),""))</f>
        <v/>
      </c>
      <c r="E87" s="7">
        <f>IF($C87="","",IFERROR(VLOOKUP($C87,'Kontenstamm'!$A$2:$D$101,3,FALSE),""))</f>
        <v/>
      </c>
      <c r="F87" s="5" t="n"/>
      <c r="G87" s="5" t="n"/>
      <c r="H87" s="5" t="n"/>
      <c r="I87" s="5" t="n"/>
      <c r="J87" s="44" t="n"/>
      <c r="K87" s="45" t="n"/>
      <c r="L87" s="46">
        <f>IF(OR($J87="",$K87=""),"",ROUND($J87*$K87,2))</f>
        <v/>
      </c>
      <c r="M87" s="46">
        <f>IF(OR($J87="",$L87=""),"",ROUND($J87+$L87,2))</f>
        <v/>
      </c>
      <c r="N87" s="11" t="n"/>
      <c r="O87" s="12">
        <f>IF($A87="","",TEXT($A87,"MM.YYYY"))</f>
        <v/>
      </c>
    </row>
    <row r="88">
      <c r="A88" s="43" t="n"/>
      <c r="B88" s="5" t="n"/>
      <c r="C88" s="6" t="n"/>
      <c r="D88" s="7">
        <f>IF($C88="","",IFERROR(VLOOKUP($C88,'Kontenstamm'!$A$2:$D$101,2,FALSE),""))</f>
        <v/>
      </c>
      <c r="E88" s="7">
        <f>IF($C88="","",IFERROR(VLOOKUP($C88,'Kontenstamm'!$A$2:$D$101,3,FALSE),""))</f>
        <v/>
      </c>
      <c r="F88" s="5" t="n"/>
      <c r="G88" s="5" t="n"/>
      <c r="H88" s="5" t="n"/>
      <c r="I88" s="5" t="n"/>
      <c r="J88" s="44" t="n"/>
      <c r="K88" s="45" t="n"/>
      <c r="L88" s="46">
        <f>IF(OR($J88="",$K88=""),"",ROUND($J88*$K88,2))</f>
        <v/>
      </c>
      <c r="M88" s="46">
        <f>IF(OR($J88="",$L88=""),"",ROUND($J88+$L88,2))</f>
        <v/>
      </c>
      <c r="N88" s="11" t="n"/>
      <c r="O88" s="12">
        <f>IF($A88="","",TEXT($A88,"MM.YYYY"))</f>
        <v/>
      </c>
    </row>
    <row r="89">
      <c r="A89" s="43" t="n"/>
      <c r="B89" s="5" t="n"/>
      <c r="C89" s="6" t="n"/>
      <c r="D89" s="7">
        <f>IF($C89="","",IFERROR(VLOOKUP($C89,'Kontenstamm'!$A$2:$D$101,2,FALSE),""))</f>
        <v/>
      </c>
      <c r="E89" s="7">
        <f>IF($C89="","",IFERROR(VLOOKUP($C89,'Kontenstamm'!$A$2:$D$101,3,FALSE),""))</f>
        <v/>
      </c>
      <c r="F89" s="5" t="n"/>
      <c r="G89" s="5" t="n"/>
      <c r="H89" s="5" t="n"/>
      <c r="I89" s="5" t="n"/>
      <c r="J89" s="44" t="n"/>
      <c r="K89" s="45" t="n"/>
      <c r="L89" s="46">
        <f>IF(OR($J89="",$K89=""),"",ROUND($J89*$K89,2))</f>
        <v/>
      </c>
      <c r="M89" s="46">
        <f>IF(OR($J89="",$L89=""),"",ROUND($J89+$L89,2))</f>
        <v/>
      </c>
      <c r="N89" s="11" t="n"/>
      <c r="O89" s="12">
        <f>IF($A89="","",TEXT($A89,"MM.YYYY"))</f>
        <v/>
      </c>
    </row>
    <row r="90">
      <c r="A90" s="43" t="n"/>
      <c r="B90" s="5" t="n"/>
      <c r="C90" s="6" t="n"/>
      <c r="D90" s="7">
        <f>IF($C90="","",IFERROR(VLOOKUP($C90,'Kontenstamm'!$A$2:$D$101,2,FALSE),""))</f>
        <v/>
      </c>
      <c r="E90" s="7">
        <f>IF($C90="","",IFERROR(VLOOKUP($C90,'Kontenstamm'!$A$2:$D$101,3,FALSE),""))</f>
        <v/>
      </c>
      <c r="F90" s="5" t="n"/>
      <c r="G90" s="5" t="n"/>
      <c r="H90" s="5" t="n"/>
      <c r="I90" s="5" t="n"/>
      <c r="J90" s="44" t="n"/>
      <c r="K90" s="45" t="n"/>
      <c r="L90" s="46">
        <f>IF(OR($J90="",$K90=""),"",ROUND($J90*$K90,2))</f>
        <v/>
      </c>
      <c r="M90" s="46">
        <f>IF(OR($J90="",$L90=""),"",ROUND($J90+$L90,2))</f>
        <v/>
      </c>
      <c r="N90" s="11" t="n"/>
      <c r="O90" s="12">
        <f>IF($A90="","",TEXT($A90,"MM.YYYY"))</f>
        <v/>
      </c>
    </row>
    <row r="91">
      <c r="A91" s="43" t="n"/>
      <c r="B91" s="5" t="n"/>
      <c r="C91" s="6" t="n"/>
      <c r="D91" s="7">
        <f>IF($C91="","",IFERROR(VLOOKUP($C91,'Kontenstamm'!$A$2:$D$101,2,FALSE),""))</f>
        <v/>
      </c>
      <c r="E91" s="7">
        <f>IF($C91="","",IFERROR(VLOOKUP($C91,'Kontenstamm'!$A$2:$D$101,3,FALSE),""))</f>
        <v/>
      </c>
      <c r="F91" s="5" t="n"/>
      <c r="G91" s="5" t="n"/>
      <c r="H91" s="5" t="n"/>
      <c r="I91" s="5" t="n"/>
      <c r="J91" s="44" t="n"/>
      <c r="K91" s="45" t="n"/>
      <c r="L91" s="46">
        <f>IF(OR($J91="",$K91=""),"",ROUND($J91*$K91,2))</f>
        <v/>
      </c>
      <c r="M91" s="46">
        <f>IF(OR($J91="",$L91=""),"",ROUND($J91+$L91,2))</f>
        <v/>
      </c>
      <c r="N91" s="11" t="n"/>
      <c r="O91" s="12">
        <f>IF($A91="","",TEXT($A91,"MM.YYYY"))</f>
        <v/>
      </c>
    </row>
    <row r="92">
      <c r="A92" s="43" t="n"/>
      <c r="B92" s="5" t="n"/>
      <c r="C92" s="6" t="n"/>
      <c r="D92" s="7">
        <f>IF($C92="","",IFERROR(VLOOKUP($C92,'Kontenstamm'!$A$2:$D$101,2,FALSE),""))</f>
        <v/>
      </c>
      <c r="E92" s="7">
        <f>IF($C92="","",IFERROR(VLOOKUP($C92,'Kontenstamm'!$A$2:$D$101,3,FALSE),""))</f>
        <v/>
      </c>
      <c r="F92" s="5" t="n"/>
      <c r="G92" s="5" t="n"/>
      <c r="H92" s="5" t="n"/>
      <c r="I92" s="5" t="n"/>
      <c r="J92" s="44" t="n"/>
      <c r="K92" s="45" t="n"/>
      <c r="L92" s="46">
        <f>IF(OR($J92="",$K92=""),"",ROUND($J92*$K92,2))</f>
        <v/>
      </c>
      <c r="M92" s="46">
        <f>IF(OR($J92="",$L92=""),"",ROUND($J92+$L92,2))</f>
        <v/>
      </c>
      <c r="N92" s="11" t="n"/>
      <c r="O92" s="12">
        <f>IF($A92="","",TEXT($A92,"MM.YYYY"))</f>
        <v/>
      </c>
    </row>
    <row r="93">
      <c r="A93" s="43" t="n"/>
      <c r="B93" s="5" t="n"/>
      <c r="C93" s="6" t="n"/>
      <c r="D93" s="7">
        <f>IF($C93="","",IFERROR(VLOOKUP($C93,'Kontenstamm'!$A$2:$D$101,2,FALSE),""))</f>
        <v/>
      </c>
      <c r="E93" s="7">
        <f>IF($C93="","",IFERROR(VLOOKUP($C93,'Kontenstamm'!$A$2:$D$101,3,FALSE),""))</f>
        <v/>
      </c>
      <c r="F93" s="5" t="n"/>
      <c r="G93" s="5" t="n"/>
      <c r="H93" s="5" t="n"/>
      <c r="I93" s="5" t="n"/>
      <c r="J93" s="44" t="n"/>
      <c r="K93" s="45" t="n"/>
      <c r="L93" s="46">
        <f>IF(OR($J93="",$K93=""),"",ROUND($J93*$K93,2))</f>
        <v/>
      </c>
      <c r="M93" s="46">
        <f>IF(OR($J93="",$L93=""),"",ROUND($J93+$L93,2))</f>
        <v/>
      </c>
      <c r="N93" s="11" t="n"/>
      <c r="O93" s="12">
        <f>IF($A93="","",TEXT($A93,"MM.YYYY"))</f>
        <v/>
      </c>
    </row>
    <row r="94">
      <c r="A94" s="43" t="n"/>
      <c r="B94" s="5" t="n"/>
      <c r="C94" s="6" t="n"/>
      <c r="D94" s="7">
        <f>IF($C94="","",IFERROR(VLOOKUP($C94,'Kontenstamm'!$A$2:$D$101,2,FALSE),""))</f>
        <v/>
      </c>
      <c r="E94" s="7">
        <f>IF($C94="","",IFERROR(VLOOKUP($C94,'Kontenstamm'!$A$2:$D$101,3,FALSE),""))</f>
        <v/>
      </c>
      <c r="F94" s="5" t="n"/>
      <c r="G94" s="5" t="n"/>
      <c r="H94" s="5" t="n"/>
      <c r="I94" s="5" t="n"/>
      <c r="J94" s="44" t="n"/>
      <c r="K94" s="45" t="n"/>
      <c r="L94" s="46">
        <f>IF(OR($J94="",$K94=""),"",ROUND($J94*$K94,2))</f>
        <v/>
      </c>
      <c r="M94" s="46">
        <f>IF(OR($J94="",$L94=""),"",ROUND($J94+$L94,2))</f>
        <v/>
      </c>
      <c r="N94" s="11" t="n"/>
      <c r="O94" s="12">
        <f>IF($A94="","",TEXT($A94,"MM.YYYY"))</f>
        <v/>
      </c>
    </row>
    <row r="95">
      <c r="A95" s="43" t="n"/>
      <c r="B95" s="5" t="n"/>
      <c r="C95" s="6" t="n"/>
      <c r="D95" s="7">
        <f>IF($C95="","",IFERROR(VLOOKUP($C95,'Kontenstamm'!$A$2:$D$101,2,FALSE),""))</f>
        <v/>
      </c>
      <c r="E95" s="7">
        <f>IF($C95="","",IFERROR(VLOOKUP($C95,'Kontenstamm'!$A$2:$D$101,3,FALSE),""))</f>
        <v/>
      </c>
      <c r="F95" s="5" t="n"/>
      <c r="G95" s="5" t="n"/>
      <c r="H95" s="5" t="n"/>
      <c r="I95" s="5" t="n"/>
      <c r="J95" s="44" t="n"/>
      <c r="K95" s="45" t="n"/>
      <c r="L95" s="46">
        <f>IF(OR($J95="",$K95=""),"",ROUND($J95*$K95,2))</f>
        <v/>
      </c>
      <c r="M95" s="46">
        <f>IF(OR($J95="",$L95=""),"",ROUND($J95+$L95,2))</f>
        <v/>
      </c>
      <c r="N95" s="11" t="n"/>
      <c r="O95" s="12">
        <f>IF($A95="","",TEXT($A95,"MM.YYYY"))</f>
        <v/>
      </c>
    </row>
    <row r="96">
      <c r="A96" s="43" t="n"/>
      <c r="B96" s="5" t="n"/>
      <c r="C96" s="6" t="n"/>
      <c r="D96" s="7">
        <f>IF($C96="","",IFERROR(VLOOKUP($C96,'Kontenstamm'!$A$2:$D$101,2,FALSE),""))</f>
        <v/>
      </c>
      <c r="E96" s="7">
        <f>IF($C96="","",IFERROR(VLOOKUP($C96,'Kontenstamm'!$A$2:$D$101,3,FALSE),""))</f>
        <v/>
      </c>
      <c r="F96" s="5" t="n"/>
      <c r="G96" s="5" t="n"/>
      <c r="H96" s="5" t="n"/>
      <c r="I96" s="5" t="n"/>
      <c r="J96" s="44" t="n"/>
      <c r="K96" s="45" t="n"/>
      <c r="L96" s="46">
        <f>IF(OR($J96="",$K96=""),"",ROUND($J96*$K96,2))</f>
        <v/>
      </c>
      <c r="M96" s="46">
        <f>IF(OR($J96="",$L96=""),"",ROUND($J96+$L96,2))</f>
        <v/>
      </c>
      <c r="N96" s="11" t="n"/>
      <c r="O96" s="12">
        <f>IF($A96="","",TEXT($A96,"MM.YYYY"))</f>
        <v/>
      </c>
    </row>
    <row r="97">
      <c r="A97" s="43" t="n"/>
      <c r="B97" s="5" t="n"/>
      <c r="C97" s="6" t="n"/>
      <c r="D97" s="7">
        <f>IF($C97="","",IFERROR(VLOOKUP($C97,'Kontenstamm'!$A$2:$D$101,2,FALSE),""))</f>
        <v/>
      </c>
      <c r="E97" s="7">
        <f>IF($C97="","",IFERROR(VLOOKUP($C97,'Kontenstamm'!$A$2:$D$101,3,FALSE),""))</f>
        <v/>
      </c>
      <c r="F97" s="5" t="n"/>
      <c r="G97" s="5" t="n"/>
      <c r="H97" s="5" t="n"/>
      <c r="I97" s="5" t="n"/>
      <c r="J97" s="44" t="n"/>
      <c r="K97" s="45" t="n"/>
      <c r="L97" s="46">
        <f>IF(OR($J97="",$K97=""),"",ROUND($J97*$K97,2))</f>
        <v/>
      </c>
      <c r="M97" s="46">
        <f>IF(OR($J97="",$L97=""),"",ROUND($J97+$L97,2))</f>
        <v/>
      </c>
      <c r="N97" s="11" t="n"/>
      <c r="O97" s="12">
        <f>IF($A97="","",TEXT($A97,"MM.YYYY"))</f>
        <v/>
      </c>
    </row>
    <row r="98">
      <c r="A98" s="43" t="n"/>
      <c r="B98" s="5" t="n"/>
      <c r="C98" s="6" t="n"/>
      <c r="D98" s="7">
        <f>IF($C98="","",IFERROR(VLOOKUP($C98,'Kontenstamm'!$A$2:$D$101,2,FALSE),""))</f>
        <v/>
      </c>
      <c r="E98" s="7">
        <f>IF($C98="","",IFERROR(VLOOKUP($C98,'Kontenstamm'!$A$2:$D$101,3,FALSE),""))</f>
        <v/>
      </c>
      <c r="F98" s="5" t="n"/>
      <c r="G98" s="5" t="n"/>
      <c r="H98" s="5" t="n"/>
      <c r="I98" s="5" t="n"/>
      <c r="J98" s="44" t="n"/>
      <c r="K98" s="45" t="n"/>
      <c r="L98" s="46">
        <f>IF(OR($J98="",$K98=""),"",ROUND($J98*$K98,2))</f>
        <v/>
      </c>
      <c r="M98" s="46">
        <f>IF(OR($J98="",$L98=""),"",ROUND($J98+$L98,2))</f>
        <v/>
      </c>
      <c r="N98" s="11" t="n"/>
      <c r="O98" s="12">
        <f>IF($A98="","",TEXT($A98,"MM.YYYY"))</f>
        <v/>
      </c>
    </row>
    <row r="99">
      <c r="A99" s="43" t="n"/>
      <c r="B99" s="5" t="n"/>
      <c r="C99" s="6" t="n"/>
      <c r="D99" s="7">
        <f>IF($C99="","",IFERROR(VLOOKUP($C99,'Kontenstamm'!$A$2:$D$101,2,FALSE),""))</f>
        <v/>
      </c>
      <c r="E99" s="7">
        <f>IF($C99="","",IFERROR(VLOOKUP($C99,'Kontenstamm'!$A$2:$D$101,3,FALSE),""))</f>
        <v/>
      </c>
      <c r="F99" s="5" t="n"/>
      <c r="G99" s="5" t="n"/>
      <c r="H99" s="5" t="n"/>
      <c r="I99" s="5" t="n"/>
      <c r="J99" s="44" t="n"/>
      <c r="K99" s="45" t="n"/>
      <c r="L99" s="46">
        <f>IF(OR($J99="",$K99=""),"",ROUND($J99*$K99,2))</f>
        <v/>
      </c>
      <c r="M99" s="46">
        <f>IF(OR($J99="",$L99=""),"",ROUND($J99+$L99,2))</f>
        <v/>
      </c>
      <c r="N99" s="11" t="n"/>
      <c r="O99" s="12">
        <f>IF($A99="","",TEXT($A99,"MM.YYYY"))</f>
        <v/>
      </c>
    </row>
    <row r="100">
      <c r="A100" s="43" t="n"/>
      <c r="B100" s="5" t="n"/>
      <c r="C100" s="6" t="n"/>
      <c r="D100" s="7">
        <f>IF($C100="","",IFERROR(VLOOKUP($C100,'Kontenstamm'!$A$2:$D$101,2,FALSE),""))</f>
        <v/>
      </c>
      <c r="E100" s="7">
        <f>IF($C100="","",IFERROR(VLOOKUP($C100,'Kontenstamm'!$A$2:$D$101,3,FALSE),""))</f>
        <v/>
      </c>
      <c r="F100" s="5" t="n"/>
      <c r="G100" s="5" t="n"/>
      <c r="H100" s="5" t="n"/>
      <c r="I100" s="5" t="n"/>
      <c r="J100" s="44" t="n"/>
      <c r="K100" s="45" t="n"/>
      <c r="L100" s="46">
        <f>IF(OR($J100="",$K100=""),"",ROUND($J100*$K100,2))</f>
        <v/>
      </c>
      <c r="M100" s="46">
        <f>IF(OR($J100="",$L100=""),"",ROUND($J100+$L100,2))</f>
        <v/>
      </c>
      <c r="N100" s="11" t="n"/>
      <c r="O100" s="12">
        <f>IF($A100="","",TEXT($A100,"MM.YYYY"))</f>
        <v/>
      </c>
    </row>
    <row r="101">
      <c r="A101" s="43" t="n"/>
      <c r="B101" s="5" t="n"/>
      <c r="C101" s="6" t="n"/>
      <c r="D101" s="7">
        <f>IF($C101="","",IFERROR(VLOOKUP($C101,'Kontenstamm'!$A$2:$D$101,2,FALSE),""))</f>
        <v/>
      </c>
      <c r="E101" s="7">
        <f>IF($C101="","",IFERROR(VLOOKUP($C101,'Kontenstamm'!$A$2:$D$101,3,FALSE),""))</f>
        <v/>
      </c>
      <c r="F101" s="5" t="n"/>
      <c r="G101" s="5" t="n"/>
      <c r="H101" s="5" t="n"/>
      <c r="I101" s="5" t="n"/>
      <c r="J101" s="44" t="n"/>
      <c r="K101" s="45" t="n"/>
      <c r="L101" s="46">
        <f>IF(OR($J101="",$K101=""),"",ROUND($J101*$K101,2))</f>
        <v/>
      </c>
      <c r="M101" s="46">
        <f>IF(OR($J101="",$L101=""),"",ROUND($J101+$L101,2))</f>
        <v/>
      </c>
      <c r="N101" s="11" t="n"/>
      <c r="O101" s="12">
        <f>IF($A101="","",TEXT($A101,"MM.YYYY"))</f>
        <v/>
      </c>
    </row>
    <row r="102">
      <c r="A102" s="43" t="n"/>
      <c r="B102" s="5" t="n"/>
      <c r="C102" s="6" t="n"/>
      <c r="D102" s="7">
        <f>IF($C102="","",IFERROR(VLOOKUP($C102,'Kontenstamm'!$A$2:$D$101,2,FALSE),""))</f>
        <v/>
      </c>
      <c r="E102" s="7">
        <f>IF($C102="","",IFERROR(VLOOKUP($C102,'Kontenstamm'!$A$2:$D$101,3,FALSE),""))</f>
        <v/>
      </c>
      <c r="F102" s="5" t="n"/>
      <c r="G102" s="5" t="n"/>
      <c r="H102" s="5" t="n"/>
      <c r="I102" s="5" t="n"/>
      <c r="J102" s="44" t="n"/>
      <c r="K102" s="45" t="n"/>
      <c r="L102" s="46">
        <f>IF(OR($J102="",$K102=""),"",ROUND($J102*$K102,2))</f>
        <v/>
      </c>
      <c r="M102" s="46">
        <f>IF(OR($J102="",$L102=""),"",ROUND($J102+$L102,2))</f>
        <v/>
      </c>
      <c r="N102" s="11" t="n"/>
      <c r="O102" s="12">
        <f>IF($A102="","",TEXT($A102,"MM.YYYY"))</f>
        <v/>
      </c>
    </row>
    <row r="103">
      <c r="A103" s="43" t="n"/>
      <c r="B103" s="5" t="n"/>
      <c r="C103" s="6" t="n"/>
      <c r="D103" s="7">
        <f>IF($C103="","",IFERROR(VLOOKUP($C103,'Kontenstamm'!$A$2:$D$101,2,FALSE),""))</f>
        <v/>
      </c>
      <c r="E103" s="7">
        <f>IF($C103="","",IFERROR(VLOOKUP($C103,'Kontenstamm'!$A$2:$D$101,3,FALSE),""))</f>
        <v/>
      </c>
      <c r="F103" s="5" t="n"/>
      <c r="G103" s="5" t="n"/>
      <c r="H103" s="5" t="n"/>
      <c r="I103" s="5" t="n"/>
      <c r="J103" s="44" t="n"/>
      <c r="K103" s="45" t="n"/>
      <c r="L103" s="46">
        <f>IF(OR($J103="",$K103=""),"",ROUND($J103*$K103,2))</f>
        <v/>
      </c>
      <c r="M103" s="46">
        <f>IF(OR($J103="",$L103=""),"",ROUND($J103+$L103,2))</f>
        <v/>
      </c>
      <c r="N103" s="11" t="n"/>
      <c r="O103" s="12">
        <f>IF($A103="","",TEXT($A103,"MM.YYYY"))</f>
        <v/>
      </c>
    </row>
    <row r="104">
      <c r="A104" s="43" t="n"/>
      <c r="B104" s="5" t="n"/>
      <c r="C104" s="6" t="n"/>
      <c r="D104" s="7">
        <f>IF($C104="","",IFERROR(VLOOKUP($C104,'Kontenstamm'!$A$2:$D$101,2,FALSE),""))</f>
        <v/>
      </c>
      <c r="E104" s="7">
        <f>IF($C104="","",IFERROR(VLOOKUP($C104,'Kontenstamm'!$A$2:$D$101,3,FALSE),""))</f>
        <v/>
      </c>
      <c r="F104" s="5" t="n"/>
      <c r="G104" s="5" t="n"/>
      <c r="H104" s="5" t="n"/>
      <c r="I104" s="5" t="n"/>
      <c r="J104" s="44" t="n"/>
      <c r="K104" s="45" t="n"/>
      <c r="L104" s="46">
        <f>IF(OR($J104="",$K104=""),"",ROUND($J104*$K104,2))</f>
        <v/>
      </c>
      <c r="M104" s="46">
        <f>IF(OR($J104="",$L104=""),"",ROUND($J104+$L104,2))</f>
        <v/>
      </c>
      <c r="N104" s="11" t="n"/>
      <c r="O104" s="12">
        <f>IF($A104="","",TEXT($A104,"MM.YYYY"))</f>
        <v/>
      </c>
    </row>
    <row r="105">
      <c r="A105" s="43" t="n"/>
      <c r="B105" s="5" t="n"/>
      <c r="C105" s="6" t="n"/>
      <c r="D105" s="7">
        <f>IF($C105="","",IFERROR(VLOOKUP($C105,'Kontenstamm'!$A$2:$D$101,2,FALSE),""))</f>
        <v/>
      </c>
      <c r="E105" s="7">
        <f>IF($C105="","",IFERROR(VLOOKUP($C105,'Kontenstamm'!$A$2:$D$101,3,FALSE),""))</f>
        <v/>
      </c>
      <c r="F105" s="5" t="n"/>
      <c r="G105" s="5" t="n"/>
      <c r="H105" s="5" t="n"/>
      <c r="I105" s="5" t="n"/>
      <c r="J105" s="44" t="n"/>
      <c r="K105" s="45" t="n"/>
      <c r="L105" s="46">
        <f>IF(OR($J105="",$K105=""),"",ROUND($J105*$K105,2))</f>
        <v/>
      </c>
      <c r="M105" s="46">
        <f>IF(OR($J105="",$L105=""),"",ROUND($J105+$L105,2))</f>
        <v/>
      </c>
      <c r="N105" s="11" t="n"/>
      <c r="O105" s="12">
        <f>IF($A105="","",TEXT($A105,"MM.YYYY"))</f>
        <v/>
      </c>
    </row>
    <row r="106">
      <c r="A106" s="43" t="n"/>
      <c r="B106" s="5" t="n"/>
      <c r="C106" s="6" t="n"/>
      <c r="D106" s="7">
        <f>IF($C106="","",IFERROR(VLOOKUP($C106,'Kontenstamm'!$A$2:$D$101,2,FALSE),""))</f>
        <v/>
      </c>
      <c r="E106" s="7">
        <f>IF($C106="","",IFERROR(VLOOKUP($C106,'Kontenstamm'!$A$2:$D$101,3,FALSE),""))</f>
        <v/>
      </c>
      <c r="F106" s="5" t="n"/>
      <c r="G106" s="5" t="n"/>
      <c r="H106" s="5" t="n"/>
      <c r="I106" s="5" t="n"/>
      <c r="J106" s="44" t="n"/>
      <c r="K106" s="45" t="n"/>
      <c r="L106" s="46">
        <f>IF(OR($J106="",$K106=""),"",ROUND($J106*$K106,2))</f>
        <v/>
      </c>
      <c r="M106" s="46">
        <f>IF(OR($J106="",$L106=""),"",ROUND($J106+$L106,2))</f>
        <v/>
      </c>
      <c r="N106" s="11" t="n"/>
      <c r="O106" s="12">
        <f>IF($A106="","",TEXT($A106,"MM.YYYY"))</f>
        <v/>
      </c>
    </row>
    <row r="107">
      <c r="A107" s="43" t="n"/>
      <c r="B107" s="5" t="n"/>
      <c r="C107" s="6" t="n"/>
      <c r="D107" s="7">
        <f>IF($C107="","",IFERROR(VLOOKUP($C107,'Kontenstamm'!$A$2:$D$101,2,FALSE),""))</f>
        <v/>
      </c>
      <c r="E107" s="7">
        <f>IF($C107="","",IFERROR(VLOOKUP($C107,'Kontenstamm'!$A$2:$D$101,3,FALSE),""))</f>
        <v/>
      </c>
      <c r="F107" s="5" t="n"/>
      <c r="G107" s="5" t="n"/>
      <c r="H107" s="5" t="n"/>
      <c r="I107" s="5" t="n"/>
      <c r="J107" s="44" t="n"/>
      <c r="K107" s="45" t="n"/>
      <c r="L107" s="46">
        <f>IF(OR($J107="",$K107=""),"",ROUND($J107*$K107,2))</f>
        <v/>
      </c>
      <c r="M107" s="46">
        <f>IF(OR($J107="",$L107=""),"",ROUND($J107+$L107,2))</f>
        <v/>
      </c>
      <c r="N107" s="11" t="n"/>
      <c r="O107" s="12">
        <f>IF($A107="","",TEXT($A107,"MM.YYYY"))</f>
        <v/>
      </c>
    </row>
    <row r="108">
      <c r="A108" s="43" t="n"/>
      <c r="B108" s="5" t="n"/>
      <c r="C108" s="6" t="n"/>
      <c r="D108" s="7">
        <f>IF($C108="","",IFERROR(VLOOKUP($C108,'Kontenstamm'!$A$2:$D$101,2,FALSE),""))</f>
        <v/>
      </c>
      <c r="E108" s="7">
        <f>IF($C108="","",IFERROR(VLOOKUP($C108,'Kontenstamm'!$A$2:$D$101,3,FALSE),""))</f>
        <v/>
      </c>
      <c r="F108" s="5" t="n"/>
      <c r="G108" s="5" t="n"/>
      <c r="H108" s="5" t="n"/>
      <c r="I108" s="5" t="n"/>
      <c r="J108" s="44" t="n"/>
      <c r="K108" s="45" t="n"/>
      <c r="L108" s="46">
        <f>IF(OR($J108="",$K108=""),"",ROUND($J108*$K108,2))</f>
        <v/>
      </c>
      <c r="M108" s="46">
        <f>IF(OR($J108="",$L108=""),"",ROUND($J108+$L108,2))</f>
        <v/>
      </c>
      <c r="N108" s="11" t="n"/>
      <c r="O108" s="12">
        <f>IF($A108="","",TEXT($A108,"MM.YYYY"))</f>
        <v/>
      </c>
    </row>
    <row r="109">
      <c r="A109" s="43" t="n"/>
      <c r="B109" s="5" t="n"/>
      <c r="C109" s="6" t="n"/>
      <c r="D109" s="7">
        <f>IF($C109="","",IFERROR(VLOOKUP($C109,'Kontenstamm'!$A$2:$D$101,2,FALSE),""))</f>
        <v/>
      </c>
      <c r="E109" s="7">
        <f>IF($C109="","",IFERROR(VLOOKUP($C109,'Kontenstamm'!$A$2:$D$101,3,FALSE),""))</f>
        <v/>
      </c>
      <c r="F109" s="5" t="n"/>
      <c r="G109" s="5" t="n"/>
      <c r="H109" s="5" t="n"/>
      <c r="I109" s="5" t="n"/>
      <c r="J109" s="44" t="n"/>
      <c r="K109" s="45" t="n"/>
      <c r="L109" s="46">
        <f>IF(OR($J109="",$K109=""),"",ROUND($J109*$K109,2))</f>
        <v/>
      </c>
      <c r="M109" s="46">
        <f>IF(OR($J109="",$L109=""),"",ROUND($J109+$L109,2))</f>
        <v/>
      </c>
      <c r="N109" s="11" t="n"/>
      <c r="O109" s="12">
        <f>IF($A109="","",TEXT($A109,"MM.YYYY"))</f>
        <v/>
      </c>
    </row>
    <row r="110">
      <c r="A110" s="43" t="n"/>
      <c r="B110" s="5" t="n"/>
      <c r="C110" s="6" t="n"/>
      <c r="D110" s="7">
        <f>IF($C110="","",IFERROR(VLOOKUP($C110,'Kontenstamm'!$A$2:$D$101,2,FALSE),""))</f>
        <v/>
      </c>
      <c r="E110" s="7">
        <f>IF($C110="","",IFERROR(VLOOKUP($C110,'Kontenstamm'!$A$2:$D$101,3,FALSE),""))</f>
        <v/>
      </c>
      <c r="F110" s="5" t="n"/>
      <c r="G110" s="5" t="n"/>
      <c r="H110" s="5" t="n"/>
      <c r="I110" s="5" t="n"/>
      <c r="J110" s="44" t="n"/>
      <c r="K110" s="45" t="n"/>
      <c r="L110" s="46">
        <f>IF(OR($J110="",$K110=""),"",ROUND($J110*$K110,2))</f>
        <v/>
      </c>
      <c r="M110" s="46">
        <f>IF(OR($J110="",$L110=""),"",ROUND($J110+$L110,2))</f>
        <v/>
      </c>
      <c r="N110" s="11" t="n"/>
      <c r="O110" s="12">
        <f>IF($A110="","",TEXT($A110,"MM.YYYY"))</f>
        <v/>
      </c>
    </row>
    <row r="111">
      <c r="A111" s="43" t="n"/>
      <c r="B111" s="5" t="n"/>
      <c r="C111" s="6" t="n"/>
      <c r="D111" s="7">
        <f>IF($C111="","",IFERROR(VLOOKUP($C111,'Kontenstamm'!$A$2:$D$101,2,FALSE),""))</f>
        <v/>
      </c>
      <c r="E111" s="7">
        <f>IF($C111="","",IFERROR(VLOOKUP($C111,'Kontenstamm'!$A$2:$D$101,3,FALSE),""))</f>
        <v/>
      </c>
      <c r="F111" s="5" t="n"/>
      <c r="G111" s="5" t="n"/>
      <c r="H111" s="5" t="n"/>
      <c r="I111" s="5" t="n"/>
      <c r="J111" s="44" t="n"/>
      <c r="K111" s="45" t="n"/>
      <c r="L111" s="46">
        <f>IF(OR($J111="",$K111=""),"",ROUND($J111*$K111,2))</f>
        <v/>
      </c>
      <c r="M111" s="46">
        <f>IF(OR($J111="",$L111=""),"",ROUND($J111+$L111,2))</f>
        <v/>
      </c>
      <c r="N111" s="11" t="n"/>
      <c r="O111" s="12">
        <f>IF($A111="","",TEXT($A111,"MM.YYYY"))</f>
        <v/>
      </c>
    </row>
    <row r="112">
      <c r="A112" s="43" t="n"/>
      <c r="B112" s="5" t="n"/>
      <c r="C112" s="6" t="n"/>
      <c r="D112" s="7">
        <f>IF($C112="","",IFERROR(VLOOKUP($C112,'Kontenstamm'!$A$2:$D$101,2,FALSE),""))</f>
        <v/>
      </c>
      <c r="E112" s="7">
        <f>IF($C112="","",IFERROR(VLOOKUP($C112,'Kontenstamm'!$A$2:$D$101,3,FALSE),""))</f>
        <v/>
      </c>
      <c r="F112" s="5" t="n"/>
      <c r="G112" s="5" t="n"/>
      <c r="H112" s="5" t="n"/>
      <c r="I112" s="5" t="n"/>
      <c r="J112" s="44" t="n"/>
      <c r="K112" s="45" t="n"/>
      <c r="L112" s="46">
        <f>IF(OR($J112="",$K112=""),"",ROUND($J112*$K112,2))</f>
        <v/>
      </c>
      <c r="M112" s="46">
        <f>IF(OR($J112="",$L112=""),"",ROUND($J112+$L112,2))</f>
        <v/>
      </c>
      <c r="N112" s="11" t="n"/>
      <c r="O112" s="12">
        <f>IF($A112="","",TEXT($A112,"MM.YYYY"))</f>
        <v/>
      </c>
    </row>
    <row r="113">
      <c r="A113" s="43" t="n"/>
      <c r="B113" s="5" t="n"/>
      <c r="C113" s="6" t="n"/>
      <c r="D113" s="7">
        <f>IF($C113="","",IFERROR(VLOOKUP($C113,'Kontenstamm'!$A$2:$D$101,2,FALSE),""))</f>
        <v/>
      </c>
      <c r="E113" s="7">
        <f>IF($C113="","",IFERROR(VLOOKUP($C113,'Kontenstamm'!$A$2:$D$101,3,FALSE),""))</f>
        <v/>
      </c>
      <c r="F113" s="5" t="n"/>
      <c r="G113" s="5" t="n"/>
      <c r="H113" s="5" t="n"/>
      <c r="I113" s="5" t="n"/>
      <c r="J113" s="44" t="n"/>
      <c r="K113" s="45" t="n"/>
      <c r="L113" s="46">
        <f>IF(OR($J113="",$K113=""),"",ROUND($J113*$K113,2))</f>
        <v/>
      </c>
      <c r="M113" s="46">
        <f>IF(OR($J113="",$L113=""),"",ROUND($J113+$L113,2))</f>
        <v/>
      </c>
      <c r="N113" s="11" t="n"/>
      <c r="O113" s="12">
        <f>IF($A113="","",TEXT($A113,"MM.YYYY"))</f>
        <v/>
      </c>
    </row>
    <row r="114">
      <c r="A114" s="43" t="n"/>
      <c r="B114" s="5" t="n"/>
      <c r="C114" s="6" t="n"/>
      <c r="D114" s="7">
        <f>IF($C114="","",IFERROR(VLOOKUP($C114,'Kontenstamm'!$A$2:$D$101,2,FALSE),""))</f>
        <v/>
      </c>
      <c r="E114" s="7">
        <f>IF($C114="","",IFERROR(VLOOKUP($C114,'Kontenstamm'!$A$2:$D$101,3,FALSE),""))</f>
        <v/>
      </c>
      <c r="F114" s="5" t="n"/>
      <c r="G114" s="5" t="n"/>
      <c r="H114" s="5" t="n"/>
      <c r="I114" s="5" t="n"/>
      <c r="J114" s="44" t="n"/>
      <c r="K114" s="45" t="n"/>
      <c r="L114" s="46">
        <f>IF(OR($J114="",$K114=""),"",ROUND($J114*$K114,2))</f>
        <v/>
      </c>
      <c r="M114" s="46">
        <f>IF(OR($J114="",$L114=""),"",ROUND($J114+$L114,2))</f>
        <v/>
      </c>
      <c r="N114" s="11" t="n"/>
      <c r="O114" s="12">
        <f>IF($A114="","",TEXT($A114,"MM.YYYY"))</f>
        <v/>
      </c>
    </row>
  </sheetData>
  <autoFilter ref="A4:O114"/>
  <mergeCells count="1">
    <mergeCell ref="A1:O1"/>
  </mergeCells>
  <dataValidations count="3">
    <dataValidation sqref="C5:C114" showErrorMessage="1" showInputMessage="1" allowBlank="1" type="list">
      <formula1>'Kontenstamm'!$A$2:$A$101</formula1>
    </dataValidation>
    <dataValidation sqref="K5:K114" showErrorMessage="1" showInputMessage="1" allowBlank="1" type="list">
      <formula1>"0%,2.6%,3.8%,8.1%"</formula1>
    </dataValidation>
    <dataValidation sqref="N5:N114" showErrorMessage="1" showInputMessage="1" allowBlank="1" type="list">
      <formula1>"Offen,Bezahlt,Abgrenzung"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9"/>
  <sheetViews>
    <sheetView showGridLines="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7" customWidth="1" min="14" max="14"/>
    <col width="16" customWidth="1" min="15" max="15"/>
  </cols>
  <sheetData>
    <row r="1" ht="24" customHeight="1">
      <c r="A1" s="13" t="inlineStr">
        <is>
          <t>Erfolgsrechnung – Geschäftsjahr 2026</t>
        </is>
      </c>
    </row>
    <row r="2">
      <c r="A2" s="14" t="inlineStr">
        <is>
          <t>Alle Werte exkl. MWST in CHF. Aufwand wird positiv erfasst und für das Ergebnis abgezogen.</t>
        </is>
      </c>
    </row>
    <row r="3">
      <c r="A3" s="15" t="inlineStr">
        <is>
          <t>Kategorie / Monat</t>
        </is>
      </c>
      <c r="B3" s="15" t="inlineStr">
        <is>
          <t>01.2026</t>
        </is>
      </c>
      <c r="C3" s="15" t="inlineStr">
        <is>
          <t>02.2026</t>
        </is>
      </c>
      <c r="D3" s="15" t="inlineStr">
        <is>
          <t>03.2026</t>
        </is>
      </c>
      <c r="E3" s="15" t="inlineStr">
        <is>
          <t>04.2026</t>
        </is>
      </c>
      <c r="F3" s="15" t="inlineStr">
        <is>
          <t>05.2026</t>
        </is>
      </c>
      <c r="G3" s="15" t="inlineStr">
        <is>
          <t>06.2026</t>
        </is>
      </c>
      <c r="H3" s="15" t="inlineStr">
        <is>
          <t>07.2026</t>
        </is>
      </c>
      <c r="I3" s="15" t="inlineStr">
        <is>
          <t>08.2026</t>
        </is>
      </c>
      <c r="J3" s="15" t="inlineStr">
        <is>
          <t>09.2026</t>
        </is>
      </c>
      <c r="K3" s="15" t="inlineStr">
        <is>
          <t>10.2026</t>
        </is>
      </c>
      <c r="L3" s="15" t="inlineStr">
        <is>
          <t>11.2026</t>
        </is>
      </c>
      <c r="M3" s="15" t="inlineStr">
        <is>
          <t>12.2026</t>
        </is>
      </c>
      <c r="N3" s="15" t="inlineStr">
        <is>
          <t>Jahreswert</t>
        </is>
      </c>
      <c r="O3" s="15" t="inlineStr">
        <is>
          <t>Anz. Buchungen</t>
        </is>
      </c>
    </row>
    <row r="4"/>
    <row r="5">
      <c r="A5" s="16" t="inlineStr">
        <is>
          <t>Nettoerlöse Dienstleistungen</t>
        </is>
      </c>
      <c r="B5" s="47">
        <f>SUMIFS('Buchungen'!$J$5:$J$114,'Buchungen'!$E$5:$E$114,$A5,'Buchungen'!$O$5:$O$114,B$3)</f>
        <v/>
      </c>
      <c r="C5" s="47">
        <f>SUMIFS('Buchungen'!$J$5:$J$114,'Buchungen'!$E$5:$E$114,$A5,'Buchungen'!$O$5:$O$114,C$3)</f>
        <v/>
      </c>
      <c r="D5" s="47">
        <f>SUMIFS('Buchungen'!$J$5:$J$114,'Buchungen'!$E$5:$E$114,$A5,'Buchungen'!$O$5:$O$114,D$3)</f>
        <v/>
      </c>
      <c r="E5" s="47">
        <f>SUMIFS('Buchungen'!$J$5:$J$114,'Buchungen'!$E$5:$E$114,$A5,'Buchungen'!$O$5:$O$114,E$3)</f>
        <v/>
      </c>
      <c r="F5" s="47">
        <f>SUMIFS('Buchungen'!$J$5:$J$114,'Buchungen'!$E$5:$E$114,$A5,'Buchungen'!$O$5:$O$114,F$3)</f>
        <v/>
      </c>
      <c r="G5" s="47">
        <f>SUMIFS('Buchungen'!$J$5:$J$114,'Buchungen'!$E$5:$E$114,$A5,'Buchungen'!$O$5:$O$114,G$3)</f>
        <v/>
      </c>
      <c r="H5" s="47">
        <f>SUMIFS('Buchungen'!$J$5:$J$114,'Buchungen'!$E$5:$E$114,$A5,'Buchungen'!$O$5:$O$114,H$3)</f>
        <v/>
      </c>
      <c r="I5" s="47">
        <f>SUMIFS('Buchungen'!$J$5:$J$114,'Buchungen'!$E$5:$E$114,$A5,'Buchungen'!$O$5:$O$114,I$3)</f>
        <v/>
      </c>
      <c r="J5" s="47">
        <f>SUMIFS('Buchungen'!$J$5:$J$114,'Buchungen'!$E$5:$E$114,$A5,'Buchungen'!$O$5:$O$114,J$3)</f>
        <v/>
      </c>
      <c r="K5" s="47">
        <f>SUMIFS('Buchungen'!$J$5:$J$114,'Buchungen'!$E$5:$E$114,$A5,'Buchungen'!$O$5:$O$114,K$3)</f>
        <v/>
      </c>
      <c r="L5" s="47">
        <f>SUMIFS('Buchungen'!$J$5:$J$114,'Buchungen'!$E$5:$E$114,$A5,'Buchungen'!$O$5:$O$114,L$3)</f>
        <v/>
      </c>
      <c r="M5" s="47">
        <f>SUMIFS('Buchungen'!$J$5:$J$114,'Buchungen'!$E$5:$E$114,$A5,'Buchungen'!$O$5:$O$114,M$3)</f>
        <v/>
      </c>
      <c r="N5" s="47">
        <f>SUMIF('Buchungen'!$E$5:$E$114,$A5,'Buchungen'!$J$5:$J$114)</f>
        <v/>
      </c>
      <c r="O5" s="18">
        <f>COUNTIF('Buchungen'!$E$5:$E$114,$A5)</f>
        <v/>
      </c>
    </row>
    <row r="6">
      <c r="A6" s="19" t="inlineStr">
        <is>
          <t>Nettoerlöse Waren</t>
        </is>
      </c>
      <c r="B6" s="48">
        <f>SUMIFS('Buchungen'!$J$5:$J$114,'Buchungen'!$E$5:$E$114,$A6,'Buchungen'!$O$5:$O$114,B$3)</f>
        <v/>
      </c>
      <c r="C6" s="48">
        <f>SUMIFS('Buchungen'!$J$5:$J$114,'Buchungen'!$E$5:$E$114,$A6,'Buchungen'!$O$5:$O$114,C$3)</f>
        <v/>
      </c>
      <c r="D6" s="48">
        <f>SUMIFS('Buchungen'!$J$5:$J$114,'Buchungen'!$E$5:$E$114,$A6,'Buchungen'!$O$5:$O$114,D$3)</f>
        <v/>
      </c>
      <c r="E6" s="48">
        <f>SUMIFS('Buchungen'!$J$5:$J$114,'Buchungen'!$E$5:$E$114,$A6,'Buchungen'!$O$5:$O$114,E$3)</f>
        <v/>
      </c>
      <c r="F6" s="48">
        <f>SUMIFS('Buchungen'!$J$5:$J$114,'Buchungen'!$E$5:$E$114,$A6,'Buchungen'!$O$5:$O$114,F$3)</f>
        <v/>
      </c>
      <c r="G6" s="48">
        <f>SUMIFS('Buchungen'!$J$5:$J$114,'Buchungen'!$E$5:$E$114,$A6,'Buchungen'!$O$5:$O$114,G$3)</f>
        <v/>
      </c>
      <c r="H6" s="48">
        <f>SUMIFS('Buchungen'!$J$5:$J$114,'Buchungen'!$E$5:$E$114,$A6,'Buchungen'!$O$5:$O$114,H$3)</f>
        <v/>
      </c>
      <c r="I6" s="48">
        <f>SUMIFS('Buchungen'!$J$5:$J$114,'Buchungen'!$E$5:$E$114,$A6,'Buchungen'!$O$5:$O$114,I$3)</f>
        <v/>
      </c>
      <c r="J6" s="48">
        <f>SUMIFS('Buchungen'!$J$5:$J$114,'Buchungen'!$E$5:$E$114,$A6,'Buchungen'!$O$5:$O$114,J$3)</f>
        <v/>
      </c>
      <c r="K6" s="48">
        <f>SUMIFS('Buchungen'!$J$5:$J$114,'Buchungen'!$E$5:$E$114,$A6,'Buchungen'!$O$5:$O$114,K$3)</f>
        <v/>
      </c>
      <c r="L6" s="48">
        <f>SUMIFS('Buchungen'!$J$5:$J$114,'Buchungen'!$E$5:$E$114,$A6,'Buchungen'!$O$5:$O$114,L$3)</f>
        <v/>
      </c>
      <c r="M6" s="48">
        <f>SUMIFS('Buchungen'!$J$5:$J$114,'Buchungen'!$E$5:$E$114,$A6,'Buchungen'!$O$5:$O$114,M$3)</f>
        <v/>
      </c>
      <c r="N6" s="48">
        <f>SUMIF('Buchungen'!$E$5:$E$114,$A6,'Buchungen'!$J$5:$J$114)</f>
        <v/>
      </c>
      <c r="O6" s="21">
        <f>COUNTIF('Buchungen'!$E$5:$E$114,$A6)</f>
        <v/>
      </c>
    </row>
    <row r="7">
      <c r="A7" s="22" t="inlineStr">
        <is>
          <t>Total Nettoerlöse</t>
        </is>
      </c>
      <c r="B7" s="49">
        <f>SUM(B5:B6)</f>
        <v/>
      </c>
      <c r="C7" s="49">
        <f>SUM(C5:C6)</f>
        <v/>
      </c>
      <c r="D7" s="49">
        <f>SUM(D5:D6)</f>
        <v/>
      </c>
      <c r="E7" s="49">
        <f>SUM(E5:E6)</f>
        <v/>
      </c>
      <c r="F7" s="49">
        <f>SUM(F5:F6)</f>
        <v/>
      </c>
      <c r="G7" s="49">
        <f>SUM(G5:G6)</f>
        <v/>
      </c>
      <c r="H7" s="49">
        <f>SUM(H5:H6)</f>
        <v/>
      </c>
      <c r="I7" s="49">
        <f>SUM(I5:I6)</f>
        <v/>
      </c>
      <c r="J7" s="49">
        <f>SUM(J5:J6)</f>
        <v/>
      </c>
      <c r="K7" s="49">
        <f>SUM(K5:K6)</f>
        <v/>
      </c>
      <c r="L7" s="49">
        <f>SUM(L5:L6)</f>
        <v/>
      </c>
      <c r="M7" s="49">
        <f>SUM(M5:M6)</f>
        <v/>
      </c>
      <c r="N7" s="49">
        <f>SUM(B7:M7)</f>
        <v/>
      </c>
      <c r="O7" s="24" t="inlineStr"/>
    </row>
    <row r="8">
      <c r="A8" s="19" t="inlineStr">
        <is>
          <t>Material- und Warenaufwand</t>
        </is>
      </c>
      <c r="B8" s="48">
        <f>SUMIFS('Buchungen'!$J$5:$J$114,'Buchungen'!$E$5:$E$114,$A8,'Buchungen'!$O$5:$O$114,B$3)</f>
        <v/>
      </c>
      <c r="C8" s="48">
        <f>SUMIFS('Buchungen'!$J$5:$J$114,'Buchungen'!$E$5:$E$114,$A8,'Buchungen'!$O$5:$O$114,C$3)</f>
        <v/>
      </c>
      <c r="D8" s="48">
        <f>SUMIFS('Buchungen'!$J$5:$J$114,'Buchungen'!$E$5:$E$114,$A8,'Buchungen'!$O$5:$O$114,D$3)</f>
        <v/>
      </c>
      <c r="E8" s="48">
        <f>SUMIFS('Buchungen'!$J$5:$J$114,'Buchungen'!$E$5:$E$114,$A8,'Buchungen'!$O$5:$O$114,E$3)</f>
        <v/>
      </c>
      <c r="F8" s="48">
        <f>SUMIFS('Buchungen'!$J$5:$J$114,'Buchungen'!$E$5:$E$114,$A8,'Buchungen'!$O$5:$O$114,F$3)</f>
        <v/>
      </c>
      <c r="G8" s="48">
        <f>SUMIFS('Buchungen'!$J$5:$J$114,'Buchungen'!$E$5:$E$114,$A8,'Buchungen'!$O$5:$O$114,G$3)</f>
        <v/>
      </c>
      <c r="H8" s="48">
        <f>SUMIFS('Buchungen'!$J$5:$J$114,'Buchungen'!$E$5:$E$114,$A8,'Buchungen'!$O$5:$O$114,H$3)</f>
        <v/>
      </c>
      <c r="I8" s="48">
        <f>SUMIFS('Buchungen'!$J$5:$J$114,'Buchungen'!$E$5:$E$114,$A8,'Buchungen'!$O$5:$O$114,I$3)</f>
        <v/>
      </c>
      <c r="J8" s="48">
        <f>SUMIFS('Buchungen'!$J$5:$J$114,'Buchungen'!$E$5:$E$114,$A8,'Buchungen'!$O$5:$O$114,J$3)</f>
        <v/>
      </c>
      <c r="K8" s="48">
        <f>SUMIFS('Buchungen'!$J$5:$J$114,'Buchungen'!$E$5:$E$114,$A8,'Buchungen'!$O$5:$O$114,K$3)</f>
        <v/>
      </c>
      <c r="L8" s="48">
        <f>SUMIFS('Buchungen'!$J$5:$J$114,'Buchungen'!$E$5:$E$114,$A8,'Buchungen'!$O$5:$O$114,L$3)</f>
        <v/>
      </c>
      <c r="M8" s="48">
        <f>SUMIFS('Buchungen'!$J$5:$J$114,'Buchungen'!$E$5:$E$114,$A8,'Buchungen'!$O$5:$O$114,M$3)</f>
        <v/>
      </c>
      <c r="N8" s="48">
        <f>SUMIF('Buchungen'!$E$5:$E$114,$A8,'Buchungen'!$J$5:$J$114)</f>
        <v/>
      </c>
      <c r="O8" s="21">
        <f>COUNTIF('Buchungen'!$E$5:$E$114,$A8)</f>
        <v/>
      </c>
    </row>
    <row r="9">
      <c r="A9" s="16" t="inlineStr">
        <is>
          <t>Personalaufwand</t>
        </is>
      </c>
      <c r="B9" s="47">
        <f>SUMIFS('Buchungen'!$J$5:$J$114,'Buchungen'!$E$5:$E$114,$A9,'Buchungen'!$O$5:$O$114,B$3)</f>
        <v/>
      </c>
      <c r="C9" s="47">
        <f>SUMIFS('Buchungen'!$J$5:$J$114,'Buchungen'!$E$5:$E$114,$A9,'Buchungen'!$O$5:$O$114,C$3)</f>
        <v/>
      </c>
      <c r="D9" s="47">
        <f>SUMIFS('Buchungen'!$J$5:$J$114,'Buchungen'!$E$5:$E$114,$A9,'Buchungen'!$O$5:$O$114,D$3)</f>
        <v/>
      </c>
      <c r="E9" s="47">
        <f>SUMIFS('Buchungen'!$J$5:$J$114,'Buchungen'!$E$5:$E$114,$A9,'Buchungen'!$O$5:$O$114,E$3)</f>
        <v/>
      </c>
      <c r="F9" s="47">
        <f>SUMIFS('Buchungen'!$J$5:$J$114,'Buchungen'!$E$5:$E$114,$A9,'Buchungen'!$O$5:$O$114,F$3)</f>
        <v/>
      </c>
      <c r="G9" s="47">
        <f>SUMIFS('Buchungen'!$J$5:$J$114,'Buchungen'!$E$5:$E$114,$A9,'Buchungen'!$O$5:$O$114,G$3)</f>
        <v/>
      </c>
      <c r="H9" s="47">
        <f>SUMIFS('Buchungen'!$J$5:$J$114,'Buchungen'!$E$5:$E$114,$A9,'Buchungen'!$O$5:$O$114,H$3)</f>
        <v/>
      </c>
      <c r="I9" s="47">
        <f>SUMIFS('Buchungen'!$J$5:$J$114,'Buchungen'!$E$5:$E$114,$A9,'Buchungen'!$O$5:$O$114,I$3)</f>
        <v/>
      </c>
      <c r="J9" s="47">
        <f>SUMIFS('Buchungen'!$J$5:$J$114,'Buchungen'!$E$5:$E$114,$A9,'Buchungen'!$O$5:$O$114,J$3)</f>
        <v/>
      </c>
      <c r="K9" s="47">
        <f>SUMIFS('Buchungen'!$J$5:$J$114,'Buchungen'!$E$5:$E$114,$A9,'Buchungen'!$O$5:$O$114,K$3)</f>
        <v/>
      </c>
      <c r="L9" s="47">
        <f>SUMIFS('Buchungen'!$J$5:$J$114,'Buchungen'!$E$5:$E$114,$A9,'Buchungen'!$O$5:$O$114,L$3)</f>
        <v/>
      </c>
      <c r="M9" s="47">
        <f>SUMIFS('Buchungen'!$J$5:$J$114,'Buchungen'!$E$5:$E$114,$A9,'Buchungen'!$O$5:$O$114,M$3)</f>
        <v/>
      </c>
      <c r="N9" s="47">
        <f>SUMIF('Buchungen'!$E$5:$E$114,$A9,'Buchungen'!$J$5:$J$114)</f>
        <v/>
      </c>
      <c r="O9" s="18">
        <f>COUNTIF('Buchungen'!$E$5:$E$114,$A9)</f>
        <v/>
      </c>
    </row>
    <row r="10">
      <c r="A10" s="19" t="inlineStr">
        <is>
          <t>Raumaufwand</t>
        </is>
      </c>
      <c r="B10" s="48">
        <f>SUMIFS('Buchungen'!$J$5:$J$114,'Buchungen'!$E$5:$E$114,$A10,'Buchungen'!$O$5:$O$114,B$3)</f>
        <v/>
      </c>
      <c r="C10" s="48">
        <f>SUMIFS('Buchungen'!$J$5:$J$114,'Buchungen'!$E$5:$E$114,$A10,'Buchungen'!$O$5:$O$114,C$3)</f>
        <v/>
      </c>
      <c r="D10" s="48">
        <f>SUMIFS('Buchungen'!$J$5:$J$114,'Buchungen'!$E$5:$E$114,$A10,'Buchungen'!$O$5:$O$114,D$3)</f>
        <v/>
      </c>
      <c r="E10" s="48">
        <f>SUMIFS('Buchungen'!$J$5:$J$114,'Buchungen'!$E$5:$E$114,$A10,'Buchungen'!$O$5:$O$114,E$3)</f>
        <v/>
      </c>
      <c r="F10" s="48">
        <f>SUMIFS('Buchungen'!$J$5:$J$114,'Buchungen'!$E$5:$E$114,$A10,'Buchungen'!$O$5:$O$114,F$3)</f>
        <v/>
      </c>
      <c r="G10" s="48">
        <f>SUMIFS('Buchungen'!$J$5:$J$114,'Buchungen'!$E$5:$E$114,$A10,'Buchungen'!$O$5:$O$114,G$3)</f>
        <v/>
      </c>
      <c r="H10" s="48">
        <f>SUMIFS('Buchungen'!$J$5:$J$114,'Buchungen'!$E$5:$E$114,$A10,'Buchungen'!$O$5:$O$114,H$3)</f>
        <v/>
      </c>
      <c r="I10" s="48">
        <f>SUMIFS('Buchungen'!$J$5:$J$114,'Buchungen'!$E$5:$E$114,$A10,'Buchungen'!$O$5:$O$114,I$3)</f>
        <v/>
      </c>
      <c r="J10" s="48">
        <f>SUMIFS('Buchungen'!$J$5:$J$114,'Buchungen'!$E$5:$E$114,$A10,'Buchungen'!$O$5:$O$114,J$3)</f>
        <v/>
      </c>
      <c r="K10" s="48">
        <f>SUMIFS('Buchungen'!$J$5:$J$114,'Buchungen'!$E$5:$E$114,$A10,'Buchungen'!$O$5:$O$114,K$3)</f>
        <v/>
      </c>
      <c r="L10" s="48">
        <f>SUMIFS('Buchungen'!$J$5:$J$114,'Buchungen'!$E$5:$E$114,$A10,'Buchungen'!$O$5:$O$114,L$3)</f>
        <v/>
      </c>
      <c r="M10" s="48">
        <f>SUMIFS('Buchungen'!$J$5:$J$114,'Buchungen'!$E$5:$E$114,$A10,'Buchungen'!$O$5:$O$114,M$3)</f>
        <v/>
      </c>
      <c r="N10" s="48">
        <f>SUMIF('Buchungen'!$E$5:$E$114,$A10,'Buchungen'!$J$5:$J$114)</f>
        <v/>
      </c>
      <c r="O10" s="21">
        <f>COUNTIF('Buchungen'!$E$5:$E$114,$A10)</f>
        <v/>
      </c>
    </row>
    <row r="11">
      <c r="A11" s="16" t="inlineStr">
        <is>
          <t>Marketingaufwand</t>
        </is>
      </c>
      <c r="B11" s="47">
        <f>SUMIFS('Buchungen'!$J$5:$J$114,'Buchungen'!$E$5:$E$114,$A11,'Buchungen'!$O$5:$O$114,B$3)</f>
        <v/>
      </c>
      <c r="C11" s="47">
        <f>SUMIFS('Buchungen'!$J$5:$J$114,'Buchungen'!$E$5:$E$114,$A11,'Buchungen'!$O$5:$O$114,C$3)</f>
        <v/>
      </c>
      <c r="D11" s="47">
        <f>SUMIFS('Buchungen'!$J$5:$J$114,'Buchungen'!$E$5:$E$114,$A11,'Buchungen'!$O$5:$O$114,D$3)</f>
        <v/>
      </c>
      <c r="E11" s="47">
        <f>SUMIFS('Buchungen'!$J$5:$J$114,'Buchungen'!$E$5:$E$114,$A11,'Buchungen'!$O$5:$O$114,E$3)</f>
        <v/>
      </c>
      <c r="F11" s="47">
        <f>SUMIFS('Buchungen'!$J$5:$J$114,'Buchungen'!$E$5:$E$114,$A11,'Buchungen'!$O$5:$O$114,F$3)</f>
        <v/>
      </c>
      <c r="G11" s="47">
        <f>SUMIFS('Buchungen'!$J$5:$J$114,'Buchungen'!$E$5:$E$114,$A11,'Buchungen'!$O$5:$O$114,G$3)</f>
        <v/>
      </c>
      <c r="H11" s="47">
        <f>SUMIFS('Buchungen'!$J$5:$J$114,'Buchungen'!$E$5:$E$114,$A11,'Buchungen'!$O$5:$O$114,H$3)</f>
        <v/>
      </c>
      <c r="I11" s="47">
        <f>SUMIFS('Buchungen'!$J$5:$J$114,'Buchungen'!$E$5:$E$114,$A11,'Buchungen'!$O$5:$O$114,I$3)</f>
        <v/>
      </c>
      <c r="J11" s="47">
        <f>SUMIFS('Buchungen'!$J$5:$J$114,'Buchungen'!$E$5:$E$114,$A11,'Buchungen'!$O$5:$O$114,J$3)</f>
        <v/>
      </c>
      <c r="K11" s="47">
        <f>SUMIFS('Buchungen'!$J$5:$J$114,'Buchungen'!$E$5:$E$114,$A11,'Buchungen'!$O$5:$O$114,K$3)</f>
        <v/>
      </c>
      <c r="L11" s="47">
        <f>SUMIFS('Buchungen'!$J$5:$J$114,'Buchungen'!$E$5:$E$114,$A11,'Buchungen'!$O$5:$O$114,L$3)</f>
        <v/>
      </c>
      <c r="M11" s="47">
        <f>SUMIFS('Buchungen'!$J$5:$J$114,'Buchungen'!$E$5:$E$114,$A11,'Buchungen'!$O$5:$O$114,M$3)</f>
        <v/>
      </c>
      <c r="N11" s="47">
        <f>SUMIF('Buchungen'!$E$5:$E$114,$A11,'Buchungen'!$J$5:$J$114)</f>
        <v/>
      </c>
      <c r="O11" s="18">
        <f>COUNTIF('Buchungen'!$E$5:$E$114,$A11)</f>
        <v/>
      </c>
    </row>
    <row r="12">
      <c r="A12" s="19" t="inlineStr">
        <is>
          <t>Verwaltungs- und IT-Aufwand</t>
        </is>
      </c>
      <c r="B12" s="48">
        <f>SUMIFS('Buchungen'!$J$5:$J$114,'Buchungen'!$E$5:$E$114,$A12,'Buchungen'!$O$5:$O$114,B$3)</f>
        <v/>
      </c>
      <c r="C12" s="48">
        <f>SUMIFS('Buchungen'!$J$5:$J$114,'Buchungen'!$E$5:$E$114,$A12,'Buchungen'!$O$5:$O$114,C$3)</f>
        <v/>
      </c>
      <c r="D12" s="48">
        <f>SUMIFS('Buchungen'!$J$5:$J$114,'Buchungen'!$E$5:$E$114,$A12,'Buchungen'!$O$5:$O$114,D$3)</f>
        <v/>
      </c>
      <c r="E12" s="48">
        <f>SUMIFS('Buchungen'!$J$5:$J$114,'Buchungen'!$E$5:$E$114,$A12,'Buchungen'!$O$5:$O$114,E$3)</f>
        <v/>
      </c>
      <c r="F12" s="48">
        <f>SUMIFS('Buchungen'!$J$5:$J$114,'Buchungen'!$E$5:$E$114,$A12,'Buchungen'!$O$5:$O$114,F$3)</f>
        <v/>
      </c>
      <c r="G12" s="48">
        <f>SUMIFS('Buchungen'!$J$5:$J$114,'Buchungen'!$E$5:$E$114,$A12,'Buchungen'!$O$5:$O$114,G$3)</f>
        <v/>
      </c>
      <c r="H12" s="48">
        <f>SUMIFS('Buchungen'!$J$5:$J$114,'Buchungen'!$E$5:$E$114,$A12,'Buchungen'!$O$5:$O$114,H$3)</f>
        <v/>
      </c>
      <c r="I12" s="48">
        <f>SUMIFS('Buchungen'!$J$5:$J$114,'Buchungen'!$E$5:$E$114,$A12,'Buchungen'!$O$5:$O$114,I$3)</f>
        <v/>
      </c>
      <c r="J12" s="48">
        <f>SUMIFS('Buchungen'!$J$5:$J$114,'Buchungen'!$E$5:$E$114,$A12,'Buchungen'!$O$5:$O$114,J$3)</f>
        <v/>
      </c>
      <c r="K12" s="48">
        <f>SUMIFS('Buchungen'!$J$5:$J$114,'Buchungen'!$E$5:$E$114,$A12,'Buchungen'!$O$5:$O$114,K$3)</f>
        <v/>
      </c>
      <c r="L12" s="48">
        <f>SUMIFS('Buchungen'!$J$5:$J$114,'Buchungen'!$E$5:$E$114,$A12,'Buchungen'!$O$5:$O$114,L$3)</f>
        <v/>
      </c>
      <c r="M12" s="48">
        <f>SUMIFS('Buchungen'!$J$5:$J$114,'Buchungen'!$E$5:$E$114,$A12,'Buchungen'!$O$5:$O$114,M$3)</f>
        <v/>
      </c>
      <c r="N12" s="48">
        <f>SUMIF('Buchungen'!$E$5:$E$114,$A12,'Buchungen'!$J$5:$J$114)</f>
        <v/>
      </c>
      <c r="O12" s="21">
        <f>COUNTIF('Buchungen'!$E$5:$E$114,$A12)</f>
        <v/>
      </c>
    </row>
    <row r="13">
      <c r="A13" s="16" t="inlineStr">
        <is>
          <t>Versicherungsaufwand</t>
        </is>
      </c>
      <c r="B13" s="47">
        <f>SUMIFS('Buchungen'!$J$5:$J$114,'Buchungen'!$E$5:$E$114,$A13,'Buchungen'!$O$5:$O$114,B$3)</f>
        <v/>
      </c>
      <c r="C13" s="47">
        <f>SUMIFS('Buchungen'!$J$5:$J$114,'Buchungen'!$E$5:$E$114,$A13,'Buchungen'!$O$5:$O$114,C$3)</f>
        <v/>
      </c>
      <c r="D13" s="47">
        <f>SUMIFS('Buchungen'!$J$5:$J$114,'Buchungen'!$E$5:$E$114,$A13,'Buchungen'!$O$5:$O$114,D$3)</f>
        <v/>
      </c>
      <c r="E13" s="47">
        <f>SUMIFS('Buchungen'!$J$5:$J$114,'Buchungen'!$E$5:$E$114,$A13,'Buchungen'!$O$5:$O$114,E$3)</f>
        <v/>
      </c>
      <c r="F13" s="47">
        <f>SUMIFS('Buchungen'!$J$5:$J$114,'Buchungen'!$E$5:$E$114,$A13,'Buchungen'!$O$5:$O$114,F$3)</f>
        <v/>
      </c>
      <c r="G13" s="47">
        <f>SUMIFS('Buchungen'!$J$5:$J$114,'Buchungen'!$E$5:$E$114,$A13,'Buchungen'!$O$5:$O$114,G$3)</f>
        <v/>
      </c>
      <c r="H13" s="47">
        <f>SUMIFS('Buchungen'!$J$5:$J$114,'Buchungen'!$E$5:$E$114,$A13,'Buchungen'!$O$5:$O$114,H$3)</f>
        <v/>
      </c>
      <c r="I13" s="47">
        <f>SUMIFS('Buchungen'!$J$5:$J$114,'Buchungen'!$E$5:$E$114,$A13,'Buchungen'!$O$5:$O$114,I$3)</f>
        <v/>
      </c>
      <c r="J13" s="47">
        <f>SUMIFS('Buchungen'!$J$5:$J$114,'Buchungen'!$E$5:$E$114,$A13,'Buchungen'!$O$5:$O$114,J$3)</f>
        <v/>
      </c>
      <c r="K13" s="47">
        <f>SUMIFS('Buchungen'!$J$5:$J$114,'Buchungen'!$E$5:$E$114,$A13,'Buchungen'!$O$5:$O$114,K$3)</f>
        <v/>
      </c>
      <c r="L13" s="47">
        <f>SUMIFS('Buchungen'!$J$5:$J$114,'Buchungen'!$E$5:$E$114,$A13,'Buchungen'!$O$5:$O$114,L$3)</f>
        <v/>
      </c>
      <c r="M13" s="47">
        <f>SUMIFS('Buchungen'!$J$5:$J$114,'Buchungen'!$E$5:$E$114,$A13,'Buchungen'!$O$5:$O$114,M$3)</f>
        <v/>
      </c>
      <c r="N13" s="47">
        <f>SUMIF('Buchungen'!$E$5:$E$114,$A13,'Buchungen'!$J$5:$J$114)</f>
        <v/>
      </c>
      <c r="O13" s="18">
        <f>COUNTIF('Buchungen'!$E$5:$E$114,$A13)</f>
        <v/>
      </c>
    </row>
    <row r="14">
      <c r="A14" s="19" t="inlineStr">
        <is>
          <t>Abschreibungen</t>
        </is>
      </c>
      <c r="B14" s="48">
        <f>SUMIFS('Buchungen'!$J$5:$J$114,'Buchungen'!$E$5:$E$114,$A14,'Buchungen'!$O$5:$O$114,B$3)</f>
        <v/>
      </c>
      <c r="C14" s="48">
        <f>SUMIFS('Buchungen'!$J$5:$J$114,'Buchungen'!$E$5:$E$114,$A14,'Buchungen'!$O$5:$O$114,C$3)</f>
        <v/>
      </c>
      <c r="D14" s="48">
        <f>SUMIFS('Buchungen'!$J$5:$J$114,'Buchungen'!$E$5:$E$114,$A14,'Buchungen'!$O$5:$O$114,D$3)</f>
        <v/>
      </c>
      <c r="E14" s="48">
        <f>SUMIFS('Buchungen'!$J$5:$J$114,'Buchungen'!$E$5:$E$114,$A14,'Buchungen'!$O$5:$O$114,E$3)</f>
        <v/>
      </c>
      <c r="F14" s="48">
        <f>SUMIFS('Buchungen'!$J$5:$J$114,'Buchungen'!$E$5:$E$114,$A14,'Buchungen'!$O$5:$O$114,F$3)</f>
        <v/>
      </c>
      <c r="G14" s="48">
        <f>SUMIFS('Buchungen'!$J$5:$J$114,'Buchungen'!$E$5:$E$114,$A14,'Buchungen'!$O$5:$O$114,G$3)</f>
        <v/>
      </c>
      <c r="H14" s="48">
        <f>SUMIFS('Buchungen'!$J$5:$J$114,'Buchungen'!$E$5:$E$114,$A14,'Buchungen'!$O$5:$O$114,H$3)</f>
        <v/>
      </c>
      <c r="I14" s="48">
        <f>SUMIFS('Buchungen'!$J$5:$J$114,'Buchungen'!$E$5:$E$114,$A14,'Buchungen'!$O$5:$O$114,I$3)</f>
        <v/>
      </c>
      <c r="J14" s="48">
        <f>SUMIFS('Buchungen'!$J$5:$J$114,'Buchungen'!$E$5:$E$114,$A14,'Buchungen'!$O$5:$O$114,J$3)</f>
        <v/>
      </c>
      <c r="K14" s="48">
        <f>SUMIFS('Buchungen'!$J$5:$J$114,'Buchungen'!$E$5:$E$114,$A14,'Buchungen'!$O$5:$O$114,K$3)</f>
        <v/>
      </c>
      <c r="L14" s="48">
        <f>SUMIFS('Buchungen'!$J$5:$J$114,'Buchungen'!$E$5:$E$114,$A14,'Buchungen'!$O$5:$O$114,L$3)</f>
        <v/>
      </c>
      <c r="M14" s="48">
        <f>SUMIFS('Buchungen'!$J$5:$J$114,'Buchungen'!$E$5:$E$114,$A14,'Buchungen'!$O$5:$O$114,M$3)</f>
        <v/>
      </c>
      <c r="N14" s="48">
        <f>SUMIF('Buchungen'!$E$5:$E$114,$A14,'Buchungen'!$J$5:$J$114)</f>
        <v/>
      </c>
      <c r="O14" s="21">
        <f>COUNTIF('Buchungen'!$E$5:$E$114,$A14)</f>
        <v/>
      </c>
    </row>
    <row r="15">
      <c r="A15" s="22" t="inlineStr">
        <is>
          <t>Total Betriebsaufwand</t>
        </is>
      </c>
      <c r="B15" s="49">
        <f>SUM(B8:B14)</f>
        <v/>
      </c>
      <c r="C15" s="49">
        <f>SUM(C8:C14)</f>
        <v/>
      </c>
      <c r="D15" s="49">
        <f>SUM(D8:D14)</f>
        <v/>
      </c>
      <c r="E15" s="49">
        <f>SUM(E8:E14)</f>
        <v/>
      </c>
      <c r="F15" s="49">
        <f>SUM(F8:F14)</f>
        <v/>
      </c>
      <c r="G15" s="49">
        <f>SUM(G8:G14)</f>
        <v/>
      </c>
      <c r="H15" s="49">
        <f>SUM(H8:H14)</f>
        <v/>
      </c>
      <c r="I15" s="49">
        <f>SUM(I8:I14)</f>
        <v/>
      </c>
      <c r="J15" s="49">
        <f>SUM(J8:J14)</f>
        <v/>
      </c>
      <c r="K15" s="49">
        <f>SUM(K8:K14)</f>
        <v/>
      </c>
      <c r="L15" s="49">
        <f>SUM(L8:L14)</f>
        <v/>
      </c>
      <c r="M15" s="49">
        <f>SUM(M8:M14)</f>
        <v/>
      </c>
      <c r="N15" s="49">
        <f>SUM(B15:M15)</f>
        <v/>
      </c>
      <c r="O15" s="24" t="inlineStr"/>
    </row>
    <row r="16">
      <c r="A16" s="25" t="inlineStr">
        <is>
          <t>Betriebsergebnis</t>
        </is>
      </c>
      <c r="B16" s="50">
        <f>B7-B15</f>
        <v/>
      </c>
      <c r="C16" s="50">
        <f>C7-C15</f>
        <v/>
      </c>
      <c r="D16" s="50">
        <f>D7-D15</f>
        <v/>
      </c>
      <c r="E16" s="50">
        <f>E7-E15</f>
        <v/>
      </c>
      <c r="F16" s="50">
        <f>F7-F15</f>
        <v/>
      </c>
      <c r="G16" s="50">
        <f>G7-G15</f>
        <v/>
      </c>
      <c r="H16" s="50">
        <f>H7-H15</f>
        <v/>
      </c>
      <c r="I16" s="50">
        <f>I7-I15</f>
        <v/>
      </c>
      <c r="J16" s="50">
        <f>J7-J15</f>
        <v/>
      </c>
      <c r="K16" s="50">
        <f>K7-K15</f>
        <v/>
      </c>
      <c r="L16" s="50">
        <f>L7-L15</f>
        <v/>
      </c>
      <c r="M16" s="50">
        <f>M7-M15</f>
        <v/>
      </c>
      <c r="N16" s="50">
        <f>N7-N15</f>
        <v/>
      </c>
      <c r="O16" s="27" t="inlineStr"/>
    </row>
    <row r="17">
      <c r="A17" s="16" t="inlineStr">
        <is>
          <t>Betriebsmarge (%)</t>
        </is>
      </c>
      <c r="B17" s="51">
        <f>IF(B7=0,0,B16/B7)</f>
        <v/>
      </c>
      <c r="C17" s="51">
        <f>IF(C7=0,0,C16/C7)</f>
        <v/>
      </c>
      <c r="D17" s="51">
        <f>IF(D7=0,0,D16/D7)</f>
        <v/>
      </c>
      <c r="E17" s="51">
        <f>IF(E7=0,0,E16/E7)</f>
        <v/>
      </c>
      <c r="F17" s="51">
        <f>IF(F7=0,0,F16/F7)</f>
        <v/>
      </c>
      <c r="G17" s="51">
        <f>IF(G7=0,0,G16/G7)</f>
        <v/>
      </c>
      <c r="H17" s="51">
        <f>IF(H7=0,0,H16/H7)</f>
        <v/>
      </c>
      <c r="I17" s="51">
        <f>IF(I7=0,0,I16/I7)</f>
        <v/>
      </c>
      <c r="J17" s="51">
        <f>IF(J7=0,0,J16/J7)</f>
        <v/>
      </c>
      <c r="K17" s="51">
        <f>IF(K7=0,0,K16/K7)</f>
        <v/>
      </c>
      <c r="L17" s="51">
        <f>IF(L7=0,0,L16/L7)</f>
        <v/>
      </c>
      <c r="M17" s="51">
        <f>IF(M7=0,0,M16/M7)</f>
        <v/>
      </c>
      <c r="N17" s="51">
        <f>IF(N7=0,0,N16/N7)</f>
        <v/>
      </c>
      <c r="O17" s="18" t="inlineStr"/>
    </row>
    <row r="18">
      <c r="A18" s="19" t="inlineStr">
        <is>
          <t>Finanzerfolg</t>
        </is>
      </c>
      <c r="B18" s="48">
        <f>SUMIFS('Buchungen'!$J$5:$J$114,'Buchungen'!$E$5:$E$114,$A18,'Buchungen'!$O$5:$O$114,B$3)</f>
        <v/>
      </c>
      <c r="C18" s="48">
        <f>SUMIFS('Buchungen'!$J$5:$J$114,'Buchungen'!$E$5:$E$114,$A18,'Buchungen'!$O$5:$O$114,C$3)</f>
        <v/>
      </c>
      <c r="D18" s="48">
        <f>SUMIFS('Buchungen'!$J$5:$J$114,'Buchungen'!$E$5:$E$114,$A18,'Buchungen'!$O$5:$O$114,D$3)</f>
        <v/>
      </c>
      <c r="E18" s="48">
        <f>SUMIFS('Buchungen'!$J$5:$J$114,'Buchungen'!$E$5:$E$114,$A18,'Buchungen'!$O$5:$O$114,E$3)</f>
        <v/>
      </c>
      <c r="F18" s="48">
        <f>SUMIFS('Buchungen'!$J$5:$J$114,'Buchungen'!$E$5:$E$114,$A18,'Buchungen'!$O$5:$O$114,F$3)</f>
        <v/>
      </c>
      <c r="G18" s="48">
        <f>SUMIFS('Buchungen'!$J$5:$J$114,'Buchungen'!$E$5:$E$114,$A18,'Buchungen'!$O$5:$O$114,G$3)</f>
        <v/>
      </c>
      <c r="H18" s="48">
        <f>SUMIFS('Buchungen'!$J$5:$J$114,'Buchungen'!$E$5:$E$114,$A18,'Buchungen'!$O$5:$O$114,H$3)</f>
        <v/>
      </c>
      <c r="I18" s="48">
        <f>SUMIFS('Buchungen'!$J$5:$J$114,'Buchungen'!$E$5:$E$114,$A18,'Buchungen'!$O$5:$O$114,I$3)</f>
        <v/>
      </c>
      <c r="J18" s="48">
        <f>SUMIFS('Buchungen'!$J$5:$J$114,'Buchungen'!$E$5:$E$114,$A18,'Buchungen'!$O$5:$O$114,J$3)</f>
        <v/>
      </c>
      <c r="K18" s="48">
        <f>SUMIFS('Buchungen'!$J$5:$J$114,'Buchungen'!$E$5:$E$114,$A18,'Buchungen'!$O$5:$O$114,K$3)</f>
        <v/>
      </c>
      <c r="L18" s="48">
        <f>SUMIFS('Buchungen'!$J$5:$J$114,'Buchungen'!$E$5:$E$114,$A18,'Buchungen'!$O$5:$O$114,L$3)</f>
        <v/>
      </c>
      <c r="M18" s="48">
        <f>SUMIFS('Buchungen'!$J$5:$J$114,'Buchungen'!$E$5:$E$114,$A18,'Buchungen'!$O$5:$O$114,M$3)</f>
        <v/>
      </c>
      <c r="N18" s="48">
        <f>SUMIF('Buchungen'!$E$5:$E$114,$A18,'Buchungen'!$J$5:$J$114)</f>
        <v/>
      </c>
      <c r="O18" s="21">
        <f>COUNTIF('Buchungen'!$E$5:$E$114,$A18)</f>
        <v/>
      </c>
    </row>
    <row r="19">
      <c r="A19" s="25" t="inlineStr">
        <is>
          <t>Jahresergebnis</t>
        </is>
      </c>
      <c r="B19" s="50">
        <f>B16+B18</f>
        <v/>
      </c>
      <c r="C19" s="50">
        <f>C16+C18</f>
        <v/>
      </c>
      <c r="D19" s="50">
        <f>D16+D18</f>
        <v/>
      </c>
      <c r="E19" s="50">
        <f>E16+E18</f>
        <v/>
      </c>
      <c r="F19" s="50">
        <f>F16+F18</f>
        <v/>
      </c>
      <c r="G19" s="50">
        <f>G16+G18</f>
        <v/>
      </c>
      <c r="H19" s="50">
        <f>H16+H18</f>
        <v/>
      </c>
      <c r="I19" s="50">
        <f>I16+I18</f>
        <v/>
      </c>
      <c r="J19" s="50">
        <f>J16+J18</f>
        <v/>
      </c>
      <c r="K19" s="50">
        <f>K16+K18</f>
        <v/>
      </c>
      <c r="L19" s="50">
        <f>L16+L18</f>
        <v/>
      </c>
      <c r="M19" s="50">
        <f>M16+M18</f>
        <v/>
      </c>
      <c r="N19" s="50">
        <f>N16+N18</f>
        <v/>
      </c>
      <c r="O19" s="27" t="inlineStr"/>
    </row>
    <row r="20"/>
    <row r="21">
      <c r="A21" s="29" t="inlineStr">
        <is>
          <t>Kennzahlen</t>
        </is>
      </c>
      <c r="B21" s="30" t="n"/>
    </row>
    <row r="22">
      <c r="A22" s="16" t="inlineStr">
        <is>
          <t>Durchschnittlicher Monatsumsatz</t>
        </is>
      </c>
      <c r="B22" s="47">
        <f>IFERROR(AVERAGE(B7:M7),0)</f>
        <v/>
      </c>
    </row>
    <row r="23">
      <c r="A23" s="19" t="inlineStr">
        <is>
          <t>Anzahl Buchungen</t>
        </is>
      </c>
      <c r="B23" s="31">
        <f>COUNTIF('Buchungen'!$B$5:$B$114,"&lt;&gt;")</f>
        <v/>
      </c>
    </row>
    <row r="24">
      <c r="A24" s="16" t="inlineStr">
        <is>
          <t>Offene Buchungen</t>
        </is>
      </c>
      <c r="B24" s="32">
        <f>COUNTIF('Buchungen'!$N$5:$N$114,"Offen")</f>
        <v/>
      </c>
    </row>
    <row r="25">
      <c r="A25" s="19" t="inlineStr">
        <is>
          <t>Betriebsmarge Jahreswert</t>
        </is>
      </c>
      <c r="B25" s="52">
        <f>IF(N7=0,0,N16/N7)</f>
        <v/>
      </c>
    </row>
    <row r="26"/>
    <row r="27">
      <c r="A27" s="34" t="inlineStr">
        <is>
          <t>Monat</t>
        </is>
      </c>
      <c r="B27" s="34" t="inlineStr">
        <is>
          <t>Nettoerlöse</t>
        </is>
      </c>
      <c r="C27" s="34" t="inlineStr">
        <is>
          <t>Betriebsaufwand</t>
        </is>
      </c>
      <c r="D27" s="34" t="inlineStr">
        <is>
          <t>Betriebsergebnis</t>
        </is>
      </c>
    </row>
    <row r="28">
      <c r="A28" s="35">
        <f>B$3</f>
        <v/>
      </c>
      <c r="B28" s="47">
        <f>B$7</f>
        <v/>
      </c>
      <c r="C28" s="47">
        <f>B$15</f>
        <v/>
      </c>
      <c r="D28" s="47">
        <f>B$16</f>
        <v/>
      </c>
    </row>
    <row r="29">
      <c r="A29" s="36">
        <f>C$3</f>
        <v/>
      </c>
      <c r="B29" s="48">
        <f>C$7</f>
        <v/>
      </c>
      <c r="C29" s="48">
        <f>C$15</f>
        <v/>
      </c>
      <c r="D29" s="48">
        <f>C$16</f>
        <v/>
      </c>
    </row>
    <row r="30">
      <c r="A30" s="35">
        <f>D$3</f>
        <v/>
      </c>
      <c r="B30" s="47">
        <f>D$7</f>
        <v/>
      </c>
      <c r="C30" s="47">
        <f>D$15</f>
        <v/>
      </c>
      <c r="D30" s="47">
        <f>D$16</f>
        <v/>
      </c>
    </row>
    <row r="31">
      <c r="A31" s="36">
        <f>E$3</f>
        <v/>
      </c>
      <c r="B31" s="48">
        <f>E$7</f>
        <v/>
      </c>
      <c r="C31" s="48">
        <f>E$15</f>
        <v/>
      </c>
      <c r="D31" s="48">
        <f>E$16</f>
        <v/>
      </c>
    </row>
    <row r="32">
      <c r="A32" s="35">
        <f>F$3</f>
        <v/>
      </c>
      <c r="B32" s="47">
        <f>F$7</f>
        <v/>
      </c>
      <c r="C32" s="47">
        <f>F$15</f>
        <v/>
      </c>
      <c r="D32" s="47">
        <f>F$16</f>
        <v/>
      </c>
    </row>
    <row r="33">
      <c r="A33" s="36">
        <f>G$3</f>
        <v/>
      </c>
      <c r="B33" s="48">
        <f>G$7</f>
        <v/>
      </c>
      <c r="C33" s="48">
        <f>G$15</f>
        <v/>
      </c>
      <c r="D33" s="48">
        <f>G$16</f>
        <v/>
      </c>
    </row>
    <row r="34">
      <c r="A34" s="35">
        <f>H$3</f>
        <v/>
      </c>
      <c r="B34" s="47">
        <f>H$7</f>
        <v/>
      </c>
      <c r="C34" s="47">
        <f>H$15</f>
        <v/>
      </c>
      <c r="D34" s="47">
        <f>H$16</f>
        <v/>
      </c>
    </row>
    <row r="35">
      <c r="A35" s="36">
        <f>I$3</f>
        <v/>
      </c>
      <c r="B35" s="48">
        <f>I$7</f>
        <v/>
      </c>
      <c r="C35" s="48">
        <f>I$15</f>
        <v/>
      </c>
      <c r="D35" s="48">
        <f>I$16</f>
        <v/>
      </c>
    </row>
    <row r="36">
      <c r="A36" s="35">
        <f>J$3</f>
        <v/>
      </c>
      <c r="B36" s="47">
        <f>J$7</f>
        <v/>
      </c>
      <c r="C36" s="47">
        <f>J$15</f>
        <v/>
      </c>
      <c r="D36" s="47">
        <f>J$16</f>
        <v/>
      </c>
    </row>
    <row r="37">
      <c r="A37" s="36">
        <f>K$3</f>
        <v/>
      </c>
      <c r="B37" s="48">
        <f>K$7</f>
        <v/>
      </c>
      <c r="C37" s="48">
        <f>K$15</f>
        <v/>
      </c>
      <c r="D37" s="48">
        <f>K$16</f>
        <v/>
      </c>
    </row>
    <row r="38">
      <c r="A38" s="35">
        <f>L$3</f>
        <v/>
      </c>
      <c r="B38" s="47">
        <f>L$7</f>
        <v/>
      </c>
      <c r="C38" s="47">
        <f>L$15</f>
        <v/>
      </c>
      <c r="D38" s="47">
        <f>L$16</f>
        <v/>
      </c>
    </row>
    <row r="39">
      <c r="A39" s="36">
        <f>M$3</f>
        <v/>
      </c>
      <c r="B39" s="48">
        <f>M$7</f>
        <v/>
      </c>
      <c r="C39" s="48">
        <f>M$15</f>
        <v/>
      </c>
      <c r="D39" s="48">
        <f>M$16</f>
        <v/>
      </c>
    </row>
    <row r="40"/>
    <row r="41"/>
    <row r="42">
      <c r="A42" s="34" t="inlineStr">
        <is>
          <t>Aufwandkategorie</t>
        </is>
      </c>
      <c r="B42" s="34" t="inlineStr">
        <is>
          <t>Jahresbetrag</t>
        </is>
      </c>
    </row>
    <row r="43">
      <c r="A43" s="37">
        <f>$A$8</f>
        <v/>
      </c>
      <c r="B43" s="47">
        <f>$N$8</f>
        <v/>
      </c>
    </row>
    <row r="44">
      <c r="A44" s="38">
        <f>$A$9</f>
        <v/>
      </c>
      <c r="B44" s="48">
        <f>$N$9</f>
        <v/>
      </c>
    </row>
    <row r="45">
      <c r="A45" s="37">
        <f>$A$10</f>
        <v/>
      </c>
      <c r="B45" s="47">
        <f>$N$10</f>
        <v/>
      </c>
    </row>
    <row r="46">
      <c r="A46" s="38">
        <f>$A$11</f>
        <v/>
      </c>
      <c r="B46" s="48">
        <f>$N$11</f>
        <v/>
      </c>
    </row>
    <row r="47">
      <c r="A47" s="37">
        <f>$A$12</f>
        <v/>
      </c>
      <c r="B47" s="47">
        <f>$N$12</f>
        <v/>
      </c>
    </row>
    <row r="48">
      <c r="A48" s="38">
        <f>$A$13</f>
        <v/>
      </c>
      <c r="B48" s="48">
        <f>$N$13</f>
        <v/>
      </c>
    </row>
    <row r="49">
      <c r="A49" s="37">
        <f>$A$14</f>
        <v/>
      </c>
      <c r="B49" s="47">
        <f>$N$14</f>
        <v/>
      </c>
    </row>
  </sheetData>
  <autoFilter ref="A3:O19"/>
  <mergeCells count="1">
    <mergeCell ref="A1:O1"/>
  </mergeCells>
  <conditionalFormatting sqref="B16:N16">
    <cfRule type="expression" priority="1" dxfId="0" stopIfTrue="1">
      <formula>B16&gt;0</formula>
    </cfRule>
    <cfRule type="expression" priority="2" dxfId="1" stopIfTrue="1">
      <formula>B16&lt;0</formula>
    </cfRule>
  </conditionalFormatting>
  <conditionalFormatting sqref="B19:N19">
    <cfRule type="expression" priority="3" dxfId="0" stopIfTrue="1">
      <formula>B19&gt;0</formula>
    </cfRule>
    <cfRule type="expression" priority="4" dxfId="1" stopIfTrue="1">
      <formula>B19&lt;0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34" customWidth="1" min="3" max="3"/>
    <col width="18" customWidth="1" min="4" max="4"/>
    <col width="24" customWidth="1" min="5" max="5"/>
  </cols>
  <sheetData>
    <row r="1" ht="24" customHeight="1">
      <c r="A1" s="1" t="inlineStr">
        <is>
          <t>Kontenstamm – Zuordnung für Erfolgsrechnung</t>
        </is>
      </c>
    </row>
    <row r="2">
      <c r="A2" s="3" t="inlineStr">
        <is>
          <t>Konto</t>
        </is>
      </c>
      <c r="B2" s="3" t="inlineStr">
        <is>
          <t>Kontobezeichnung</t>
        </is>
      </c>
      <c r="C2" s="3" t="inlineStr">
        <is>
          <t>Kategorie</t>
        </is>
      </c>
      <c r="D2" s="3" t="inlineStr">
        <is>
          <t>Typ</t>
        </is>
      </c>
      <c r="E2" s="3" t="inlineStr">
        <is>
          <t>MWST-Hinweis</t>
        </is>
      </c>
    </row>
    <row r="3">
      <c r="A3" s="6" t="n">
        <v>3000</v>
      </c>
      <c r="B3" s="5" t="inlineStr">
        <is>
          <t>Dienstleistungsertrag</t>
        </is>
      </c>
      <c r="C3" s="5" t="inlineStr">
        <is>
          <t>Nettoerlöse Dienstleistungen</t>
        </is>
      </c>
      <c r="D3" s="5" t="inlineStr">
        <is>
          <t>Ertrag</t>
        </is>
      </c>
      <c r="E3" s="5" t="inlineStr">
        <is>
          <t>8,1 % Normalsatz</t>
        </is>
      </c>
    </row>
    <row r="4">
      <c r="A4" s="6" t="n">
        <v>3200</v>
      </c>
      <c r="B4" s="5" t="inlineStr">
        <is>
          <t>Warenverkauf</t>
        </is>
      </c>
      <c r="C4" s="5" t="inlineStr">
        <is>
          <t>Nettoerlöse Waren</t>
        </is>
      </c>
      <c r="D4" s="5" t="inlineStr">
        <is>
          <t>Ertrag</t>
        </is>
      </c>
      <c r="E4" s="5" t="inlineStr">
        <is>
          <t>8,1 % Normalsatz</t>
        </is>
      </c>
    </row>
    <row r="5">
      <c r="A5" s="6" t="n">
        <v>4000</v>
      </c>
      <c r="B5" s="5" t="inlineStr">
        <is>
          <t>Material- und Warenaufwand</t>
        </is>
      </c>
      <c r="C5" s="5" t="inlineStr">
        <is>
          <t>Material- und Warenaufwand</t>
        </is>
      </c>
      <c r="D5" s="5" t="inlineStr">
        <is>
          <t>Aufwand</t>
        </is>
      </c>
      <c r="E5" s="5" t="inlineStr">
        <is>
          <t>8,1 % Normalsatz</t>
        </is>
      </c>
    </row>
    <row r="6">
      <c r="A6" s="6" t="n">
        <v>5000</v>
      </c>
      <c r="B6" s="5" t="inlineStr">
        <is>
          <t>Personalaufwand</t>
        </is>
      </c>
      <c r="C6" s="5" t="inlineStr">
        <is>
          <t>Personalaufwand</t>
        </is>
      </c>
      <c r="D6" s="5" t="inlineStr">
        <is>
          <t>Aufwand</t>
        </is>
      </c>
      <c r="E6" s="5" t="inlineStr">
        <is>
          <t>0 %</t>
        </is>
      </c>
    </row>
    <row r="7">
      <c r="A7" s="6" t="n">
        <v>6000</v>
      </c>
      <c r="B7" s="5" t="inlineStr">
        <is>
          <t>Raumaufwand</t>
        </is>
      </c>
      <c r="C7" s="5" t="inlineStr">
        <is>
          <t>Raumaufwand</t>
        </is>
      </c>
      <c r="D7" s="5" t="inlineStr">
        <is>
          <t>Aufwand</t>
        </is>
      </c>
      <c r="E7" s="5" t="inlineStr">
        <is>
          <t>8,1 % Normalsatz</t>
        </is>
      </c>
    </row>
    <row r="8">
      <c r="A8" s="6" t="n">
        <v>6100</v>
      </c>
      <c r="B8" s="5" t="inlineStr">
        <is>
          <t>Marketingaufwand</t>
        </is>
      </c>
      <c r="C8" s="5" t="inlineStr">
        <is>
          <t>Marketingaufwand</t>
        </is>
      </c>
      <c r="D8" s="5" t="inlineStr">
        <is>
          <t>Aufwand</t>
        </is>
      </c>
      <c r="E8" s="5" t="inlineStr">
        <is>
          <t>8,1 % Normalsatz</t>
        </is>
      </c>
    </row>
    <row r="9">
      <c r="A9" s="6" t="n">
        <v>6200</v>
      </c>
      <c r="B9" s="5" t="inlineStr">
        <is>
          <t>Verwaltungs- und IT-Aufwand</t>
        </is>
      </c>
      <c r="C9" s="5" t="inlineStr">
        <is>
          <t>Verwaltungs- und IT-Aufwand</t>
        </is>
      </c>
      <c r="D9" s="5" t="inlineStr">
        <is>
          <t>Aufwand</t>
        </is>
      </c>
      <c r="E9" s="5" t="inlineStr">
        <is>
          <t>8,1 % Normalsatz</t>
        </is>
      </c>
    </row>
    <row r="10">
      <c r="A10" s="6" t="n">
        <v>6300</v>
      </c>
      <c r="B10" s="5" t="inlineStr">
        <is>
          <t>Versicherungsaufwand</t>
        </is>
      </c>
      <c r="C10" s="5" t="inlineStr">
        <is>
          <t>Versicherungsaufwand</t>
        </is>
      </c>
      <c r="D10" s="5" t="inlineStr">
        <is>
          <t>Aufwand</t>
        </is>
      </c>
      <c r="E10" s="5" t="inlineStr">
        <is>
          <t>0 %</t>
        </is>
      </c>
    </row>
    <row r="11">
      <c r="A11" s="6" t="n">
        <v>6800</v>
      </c>
      <c r="B11" s="5" t="inlineStr">
        <is>
          <t>Abschreibungen</t>
        </is>
      </c>
      <c r="C11" s="5" t="inlineStr">
        <is>
          <t>Abschreibungen</t>
        </is>
      </c>
      <c r="D11" s="5" t="inlineStr">
        <is>
          <t>Aufwand</t>
        </is>
      </c>
      <c r="E11" s="5" t="inlineStr">
        <is>
          <t>0 %</t>
        </is>
      </c>
    </row>
    <row r="12">
      <c r="A12" s="6" t="n">
        <v>6900</v>
      </c>
      <c r="B12" s="5" t="inlineStr">
        <is>
          <t>Finanzerfolg</t>
        </is>
      </c>
      <c r="C12" s="5" t="inlineStr">
        <is>
          <t>Finanzerfolg</t>
        </is>
      </c>
      <c r="D12" s="5" t="inlineStr">
        <is>
          <t>Finanzerfolg</t>
        </is>
      </c>
      <c r="E12" s="5" t="inlineStr">
        <is>
          <t>0 %</t>
        </is>
      </c>
    </row>
    <row r="13">
      <c r="A13" s="6" t="n"/>
      <c r="B13" s="5" t="n"/>
      <c r="C13" s="5" t="n"/>
      <c r="D13" s="5" t="n"/>
      <c r="E13" s="5" t="n"/>
    </row>
    <row r="14">
      <c r="A14" s="6" t="n"/>
      <c r="B14" s="5" t="n"/>
      <c r="C14" s="5" t="n"/>
      <c r="D14" s="5" t="n"/>
      <c r="E14" s="5" t="n"/>
    </row>
    <row r="15">
      <c r="A15" s="6" t="n"/>
      <c r="B15" s="5" t="n"/>
      <c r="C15" s="5" t="n"/>
      <c r="D15" s="5" t="n"/>
      <c r="E15" s="5" t="n"/>
    </row>
    <row r="16">
      <c r="A16" s="6" t="n"/>
      <c r="B16" s="5" t="n"/>
      <c r="C16" s="5" t="n"/>
      <c r="D16" s="5" t="n"/>
      <c r="E16" s="5" t="n"/>
    </row>
    <row r="17">
      <c r="A17" s="6" t="n"/>
      <c r="B17" s="5" t="n"/>
      <c r="C17" s="5" t="n"/>
      <c r="D17" s="5" t="n"/>
      <c r="E17" s="5" t="n"/>
    </row>
    <row r="18">
      <c r="A18" s="6" t="n"/>
      <c r="B18" s="5" t="n"/>
      <c r="C18" s="5" t="n"/>
      <c r="D18" s="5" t="n"/>
      <c r="E18" s="5" t="n"/>
    </row>
    <row r="19">
      <c r="A19" s="6" t="n"/>
      <c r="B19" s="5" t="n"/>
      <c r="C19" s="5" t="n"/>
      <c r="D19" s="5" t="n"/>
      <c r="E19" s="5" t="n"/>
    </row>
    <row r="20">
      <c r="A20" s="6" t="n"/>
      <c r="B20" s="5" t="n"/>
      <c r="C20" s="5" t="n"/>
      <c r="D20" s="5" t="n"/>
      <c r="E20" s="5" t="n"/>
    </row>
    <row r="21">
      <c r="A21" s="6" t="n"/>
      <c r="B21" s="5" t="n"/>
      <c r="C21" s="5" t="n"/>
      <c r="D21" s="5" t="n"/>
      <c r="E21" s="5" t="n"/>
    </row>
    <row r="22">
      <c r="A22" s="6" t="n"/>
      <c r="B22" s="5" t="n"/>
      <c r="C22" s="5" t="n"/>
      <c r="D22" s="5" t="n"/>
      <c r="E22" s="5" t="n"/>
    </row>
    <row r="23">
      <c r="A23" s="6" t="n"/>
      <c r="B23" s="5" t="n"/>
      <c r="C23" s="5" t="n"/>
      <c r="D23" s="5" t="n"/>
      <c r="E23" s="5" t="n"/>
    </row>
    <row r="24">
      <c r="A24" s="6" t="n"/>
      <c r="B24" s="5" t="n"/>
      <c r="C24" s="5" t="n"/>
      <c r="D24" s="5" t="n"/>
      <c r="E24" s="5" t="n"/>
    </row>
    <row r="25">
      <c r="A25" s="6" t="n"/>
      <c r="B25" s="5" t="n"/>
      <c r="C25" s="5" t="n"/>
      <c r="D25" s="5" t="n"/>
      <c r="E25" s="5" t="n"/>
    </row>
    <row r="26">
      <c r="A26" s="6" t="n"/>
      <c r="B26" s="5" t="n"/>
      <c r="C26" s="5" t="n"/>
      <c r="D26" s="5" t="n"/>
      <c r="E26" s="5" t="n"/>
    </row>
    <row r="27">
      <c r="A27" s="6" t="n"/>
      <c r="B27" s="5" t="n"/>
      <c r="C27" s="5" t="n"/>
      <c r="D27" s="5" t="n"/>
      <c r="E27" s="5" t="n"/>
    </row>
    <row r="28">
      <c r="A28" s="6" t="n"/>
      <c r="B28" s="5" t="n"/>
      <c r="C28" s="5" t="n"/>
      <c r="D28" s="5" t="n"/>
      <c r="E28" s="5" t="n"/>
    </row>
    <row r="29">
      <c r="A29" s="6" t="n"/>
      <c r="B29" s="5" t="n"/>
      <c r="C29" s="5" t="n"/>
      <c r="D29" s="5" t="n"/>
      <c r="E29" s="5" t="n"/>
    </row>
    <row r="30">
      <c r="A30" s="6" t="n"/>
      <c r="B30" s="5" t="n"/>
      <c r="C30" s="5" t="n"/>
      <c r="D30" s="5" t="n"/>
      <c r="E30" s="5" t="n"/>
    </row>
    <row r="31">
      <c r="A31" s="6" t="n"/>
      <c r="B31" s="5" t="n"/>
      <c r="C31" s="5" t="n"/>
      <c r="D31" s="5" t="n"/>
      <c r="E31" s="5" t="n"/>
    </row>
    <row r="32">
      <c r="A32" s="6" t="n"/>
      <c r="B32" s="5" t="n"/>
      <c r="C32" s="5" t="n"/>
      <c r="D32" s="5" t="n"/>
      <c r="E32" s="5" t="n"/>
    </row>
    <row r="33">
      <c r="A33" s="6" t="n"/>
      <c r="B33" s="5" t="n"/>
      <c r="C33" s="5" t="n"/>
      <c r="D33" s="5" t="n"/>
      <c r="E33" s="5" t="n"/>
    </row>
    <row r="34">
      <c r="A34" s="6" t="n"/>
      <c r="B34" s="5" t="n"/>
      <c r="C34" s="5" t="n"/>
      <c r="D34" s="5" t="n"/>
      <c r="E34" s="5" t="n"/>
    </row>
    <row r="35">
      <c r="A35" s="6" t="n"/>
      <c r="B35" s="5" t="n"/>
      <c r="C35" s="5" t="n"/>
      <c r="D35" s="5" t="n"/>
      <c r="E35" s="5" t="n"/>
    </row>
    <row r="36">
      <c r="A36" s="6" t="n"/>
      <c r="B36" s="5" t="n"/>
      <c r="C36" s="5" t="n"/>
      <c r="D36" s="5" t="n"/>
      <c r="E36" s="5" t="n"/>
    </row>
    <row r="37">
      <c r="A37" s="6" t="n"/>
      <c r="B37" s="5" t="n"/>
      <c r="C37" s="5" t="n"/>
      <c r="D37" s="5" t="n"/>
      <c r="E37" s="5" t="n"/>
    </row>
    <row r="38">
      <c r="A38" s="6" t="n"/>
      <c r="B38" s="5" t="n"/>
      <c r="C38" s="5" t="n"/>
      <c r="D38" s="5" t="n"/>
      <c r="E38" s="5" t="n"/>
    </row>
    <row r="39">
      <c r="A39" s="6" t="n"/>
      <c r="B39" s="5" t="n"/>
      <c r="C39" s="5" t="n"/>
      <c r="D39" s="5" t="n"/>
      <c r="E39" s="5" t="n"/>
    </row>
    <row r="40">
      <c r="A40" s="6" t="n"/>
      <c r="B40" s="5" t="n"/>
      <c r="C40" s="5" t="n"/>
      <c r="D40" s="5" t="n"/>
      <c r="E40" s="5" t="n"/>
    </row>
    <row r="41">
      <c r="A41" s="6" t="n"/>
      <c r="B41" s="5" t="n"/>
      <c r="C41" s="5" t="n"/>
      <c r="D41" s="5" t="n"/>
      <c r="E41" s="5" t="n"/>
    </row>
    <row r="42">
      <c r="A42" s="6" t="n"/>
      <c r="B42" s="5" t="n"/>
      <c r="C42" s="5" t="n"/>
      <c r="D42" s="5" t="n"/>
      <c r="E42" s="5" t="n"/>
    </row>
    <row r="43">
      <c r="A43" s="6" t="n"/>
      <c r="B43" s="5" t="n"/>
      <c r="C43" s="5" t="n"/>
      <c r="D43" s="5" t="n"/>
      <c r="E43" s="5" t="n"/>
    </row>
    <row r="44">
      <c r="A44" s="6" t="n"/>
      <c r="B44" s="5" t="n"/>
      <c r="C44" s="5" t="n"/>
      <c r="D44" s="5" t="n"/>
      <c r="E44" s="5" t="n"/>
    </row>
    <row r="45">
      <c r="A45" s="6" t="n"/>
      <c r="B45" s="5" t="n"/>
      <c r="C45" s="5" t="n"/>
      <c r="D45" s="5" t="n"/>
      <c r="E45" s="5" t="n"/>
    </row>
    <row r="46">
      <c r="A46" s="6" t="n"/>
      <c r="B46" s="5" t="n"/>
      <c r="C46" s="5" t="n"/>
      <c r="D46" s="5" t="n"/>
      <c r="E46" s="5" t="n"/>
    </row>
    <row r="47">
      <c r="A47" s="6" t="n"/>
      <c r="B47" s="5" t="n"/>
      <c r="C47" s="5" t="n"/>
      <c r="D47" s="5" t="n"/>
      <c r="E47" s="5" t="n"/>
    </row>
    <row r="48">
      <c r="A48" s="6" t="n"/>
      <c r="B48" s="5" t="n"/>
      <c r="C48" s="5" t="n"/>
      <c r="D48" s="5" t="n"/>
      <c r="E48" s="5" t="n"/>
    </row>
    <row r="49">
      <c r="A49" s="6" t="n"/>
      <c r="B49" s="5" t="n"/>
      <c r="C49" s="5" t="n"/>
      <c r="D49" s="5" t="n"/>
      <c r="E49" s="5" t="n"/>
    </row>
    <row r="50">
      <c r="A50" s="6" t="n"/>
      <c r="B50" s="5" t="n"/>
      <c r="C50" s="5" t="n"/>
      <c r="D50" s="5" t="n"/>
      <c r="E50" s="5" t="n"/>
    </row>
    <row r="51">
      <c r="A51" s="6" t="n"/>
      <c r="B51" s="5" t="n"/>
      <c r="C51" s="5" t="n"/>
      <c r="D51" s="5" t="n"/>
      <c r="E51" s="5" t="n"/>
    </row>
    <row r="52">
      <c r="A52" s="6" t="n"/>
      <c r="B52" s="5" t="n"/>
      <c r="C52" s="5" t="n"/>
      <c r="D52" s="5" t="n"/>
      <c r="E52" s="5" t="n"/>
    </row>
    <row r="53">
      <c r="A53" s="6" t="n"/>
      <c r="B53" s="5" t="n"/>
      <c r="C53" s="5" t="n"/>
      <c r="D53" s="5" t="n"/>
      <c r="E53" s="5" t="n"/>
    </row>
    <row r="54">
      <c r="A54" s="6" t="n"/>
      <c r="B54" s="5" t="n"/>
      <c r="C54" s="5" t="n"/>
      <c r="D54" s="5" t="n"/>
      <c r="E54" s="5" t="n"/>
    </row>
    <row r="55">
      <c r="A55" s="6" t="n"/>
      <c r="B55" s="5" t="n"/>
      <c r="C55" s="5" t="n"/>
      <c r="D55" s="5" t="n"/>
      <c r="E55" s="5" t="n"/>
    </row>
    <row r="56">
      <c r="A56" s="6" t="n"/>
      <c r="B56" s="5" t="n"/>
      <c r="C56" s="5" t="n"/>
      <c r="D56" s="5" t="n"/>
      <c r="E56" s="5" t="n"/>
    </row>
    <row r="57">
      <c r="A57" s="6" t="n"/>
      <c r="B57" s="5" t="n"/>
      <c r="C57" s="5" t="n"/>
      <c r="D57" s="5" t="n"/>
      <c r="E57" s="5" t="n"/>
    </row>
    <row r="58">
      <c r="A58" s="6" t="n"/>
      <c r="B58" s="5" t="n"/>
      <c r="C58" s="5" t="n"/>
      <c r="D58" s="5" t="n"/>
      <c r="E58" s="5" t="n"/>
    </row>
    <row r="59">
      <c r="A59" s="6" t="n"/>
      <c r="B59" s="5" t="n"/>
      <c r="C59" s="5" t="n"/>
      <c r="D59" s="5" t="n"/>
      <c r="E59" s="5" t="n"/>
    </row>
    <row r="60">
      <c r="A60" s="6" t="n"/>
      <c r="B60" s="5" t="n"/>
      <c r="C60" s="5" t="n"/>
      <c r="D60" s="5" t="n"/>
      <c r="E60" s="5" t="n"/>
    </row>
    <row r="61">
      <c r="A61" s="6" t="n"/>
      <c r="B61" s="5" t="n"/>
      <c r="C61" s="5" t="n"/>
      <c r="D61" s="5" t="n"/>
      <c r="E61" s="5" t="n"/>
    </row>
    <row r="62">
      <c r="A62" s="6" t="n"/>
      <c r="B62" s="5" t="n"/>
      <c r="C62" s="5" t="n"/>
      <c r="D62" s="5" t="n"/>
      <c r="E62" s="5" t="n"/>
    </row>
    <row r="63">
      <c r="A63" s="6" t="n"/>
      <c r="B63" s="5" t="n"/>
      <c r="C63" s="5" t="n"/>
      <c r="D63" s="5" t="n"/>
      <c r="E63" s="5" t="n"/>
    </row>
    <row r="64">
      <c r="A64" s="6" t="n"/>
      <c r="B64" s="5" t="n"/>
      <c r="C64" s="5" t="n"/>
      <c r="D64" s="5" t="n"/>
      <c r="E64" s="5" t="n"/>
    </row>
    <row r="65">
      <c r="A65" s="6" t="n"/>
      <c r="B65" s="5" t="n"/>
      <c r="C65" s="5" t="n"/>
      <c r="D65" s="5" t="n"/>
      <c r="E65" s="5" t="n"/>
    </row>
    <row r="66">
      <c r="A66" s="6" t="n"/>
      <c r="B66" s="5" t="n"/>
      <c r="C66" s="5" t="n"/>
      <c r="D66" s="5" t="n"/>
      <c r="E66" s="5" t="n"/>
    </row>
    <row r="67">
      <c r="A67" s="6" t="n"/>
      <c r="B67" s="5" t="n"/>
      <c r="C67" s="5" t="n"/>
      <c r="D67" s="5" t="n"/>
      <c r="E67" s="5" t="n"/>
    </row>
    <row r="68">
      <c r="A68" s="6" t="n"/>
      <c r="B68" s="5" t="n"/>
      <c r="C68" s="5" t="n"/>
      <c r="D68" s="5" t="n"/>
      <c r="E68" s="5" t="n"/>
    </row>
    <row r="69">
      <c r="A69" s="6" t="n"/>
      <c r="B69" s="5" t="n"/>
      <c r="C69" s="5" t="n"/>
      <c r="D69" s="5" t="n"/>
      <c r="E69" s="5" t="n"/>
    </row>
    <row r="70">
      <c r="A70" s="6" t="n"/>
      <c r="B70" s="5" t="n"/>
      <c r="C70" s="5" t="n"/>
      <c r="D70" s="5" t="n"/>
      <c r="E70" s="5" t="n"/>
    </row>
    <row r="71">
      <c r="A71" s="6" t="n"/>
      <c r="B71" s="5" t="n"/>
      <c r="C71" s="5" t="n"/>
      <c r="D71" s="5" t="n"/>
      <c r="E71" s="5" t="n"/>
    </row>
    <row r="72">
      <c r="A72" s="6" t="n"/>
      <c r="B72" s="5" t="n"/>
      <c r="C72" s="5" t="n"/>
      <c r="D72" s="5" t="n"/>
      <c r="E72" s="5" t="n"/>
    </row>
    <row r="73">
      <c r="A73" s="6" t="n"/>
      <c r="B73" s="5" t="n"/>
      <c r="C73" s="5" t="n"/>
      <c r="D73" s="5" t="n"/>
      <c r="E73" s="5" t="n"/>
    </row>
    <row r="74">
      <c r="A74" s="6" t="n"/>
      <c r="B74" s="5" t="n"/>
      <c r="C74" s="5" t="n"/>
      <c r="D74" s="5" t="n"/>
      <c r="E74" s="5" t="n"/>
    </row>
    <row r="75">
      <c r="A75" s="6" t="n"/>
      <c r="B75" s="5" t="n"/>
      <c r="C75" s="5" t="n"/>
      <c r="D75" s="5" t="n"/>
      <c r="E75" s="5" t="n"/>
    </row>
    <row r="76">
      <c r="A76" s="6" t="n"/>
      <c r="B76" s="5" t="n"/>
      <c r="C76" s="5" t="n"/>
      <c r="D76" s="5" t="n"/>
      <c r="E76" s="5" t="n"/>
    </row>
    <row r="77">
      <c r="A77" s="6" t="n"/>
      <c r="B77" s="5" t="n"/>
      <c r="C77" s="5" t="n"/>
      <c r="D77" s="5" t="n"/>
      <c r="E77" s="5" t="n"/>
    </row>
    <row r="78">
      <c r="A78" s="6" t="n"/>
      <c r="B78" s="5" t="n"/>
      <c r="C78" s="5" t="n"/>
      <c r="D78" s="5" t="n"/>
      <c r="E78" s="5" t="n"/>
    </row>
    <row r="79">
      <c r="A79" s="6" t="n"/>
      <c r="B79" s="5" t="n"/>
      <c r="C79" s="5" t="n"/>
      <c r="D79" s="5" t="n"/>
      <c r="E79" s="5" t="n"/>
    </row>
    <row r="80">
      <c r="A80" s="6" t="n"/>
      <c r="B80" s="5" t="n"/>
      <c r="C80" s="5" t="n"/>
      <c r="D80" s="5" t="n"/>
      <c r="E80" s="5" t="n"/>
    </row>
    <row r="81">
      <c r="A81" s="6" t="n"/>
      <c r="B81" s="5" t="n"/>
      <c r="C81" s="5" t="n"/>
      <c r="D81" s="5" t="n"/>
      <c r="E81" s="5" t="n"/>
    </row>
    <row r="82">
      <c r="A82" s="6" t="n"/>
      <c r="B82" s="5" t="n"/>
      <c r="C82" s="5" t="n"/>
      <c r="D82" s="5" t="n"/>
      <c r="E82" s="5" t="n"/>
    </row>
    <row r="83">
      <c r="A83" s="6" t="n"/>
      <c r="B83" s="5" t="n"/>
      <c r="C83" s="5" t="n"/>
      <c r="D83" s="5" t="n"/>
      <c r="E83" s="5" t="n"/>
    </row>
    <row r="84">
      <c r="A84" s="6" t="n"/>
      <c r="B84" s="5" t="n"/>
      <c r="C84" s="5" t="n"/>
      <c r="D84" s="5" t="n"/>
      <c r="E84" s="5" t="n"/>
    </row>
    <row r="85">
      <c r="A85" s="6" t="n"/>
      <c r="B85" s="5" t="n"/>
      <c r="C85" s="5" t="n"/>
      <c r="D85" s="5" t="n"/>
      <c r="E85" s="5" t="n"/>
    </row>
    <row r="86">
      <c r="A86" s="6" t="n"/>
      <c r="B86" s="5" t="n"/>
      <c r="C86" s="5" t="n"/>
      <c r="D86" s="5" t="n"/>
      <c r="E86" s="5" t="n"/>
    </row>
    <row r="87">
      <c r="A87" s="6" t="n"/>
      <c r="B87" s="5" t="n"/>
      <c r="C87" s="5" t="n"/>
      <c r="D87" s="5" t="n"/>
      <c r="E87" s="5" t="n"/>
    </row>
    <row r="88">
      <c r="A88" s="6" t="n"/>
      <c r="B88" s="5" t="n"/>
      <c r="C88" s="5" t="n"/>
      <c r="D88" s="5" t="n"/>
      <c r="E88" s="5" t="n"/>
    </row>
    <row r="89">
      <c r="A89" s="6" t="n"/>
      <c r="B89" s="5" t="n"/>
      <c r="C89" s="5" t="n"/>
      <c r="D89" s="5" t="n"/>
      <c r="E89" s="5" t="n"/>
    </row>
    <row r="90">
      <c r="A90" s="6" t="n"/>
      <c r="B90" s="5" t="n"/>
      <c r="C90" s="5" t="n"/>
      <c r="D90" s="5" t="n"/>
      <c r="E90" s="5" t="n"/>
    </row>
    <row r="91">
      <c r="A91" s="6" t="n"/>
      <c r="B91" s="5" t="n"/>
      <c r="C91" s="5" t="n"/>
      <c r="D91" s="5" t="n"/>
      <c r="E91" s="5" t="n"/>
    </row>
    <row r="92">
      <c r="A92" s="6" t="n"/>
      <c r="B92" s="5" t="n"/>
      <c r="C92" s="5" t="n"/>
      <c r="D92" s="5" t="n"/>
      <c r="E92" s="5" t="n"/>
    </row>
    <row r="93">
      <c r="A93" s="6" t="n"/>
      <c r="B93" s="5" t="n"/>
      <c r="C93" s="5" t="n"/>
      <c r="D93" s="5" t="n"/>
      <c r="E93" s="5" t="n"/>
    </row>
    <row r="94">
      <c r="A94" s="6" t="n"/>
      <c r="B94" s="5" t="n"/>
      <c r="C94" s="5" t="n"/>
      <c r="D94" s="5" t="n"/>
      <c r="E94" s="5" t="n"/>
    </row>
    <row r="95">
      <c r="A95" s="6" t="n"/>
      <c r="B95" s="5" t="n"/>
      <c r="C95" s="5" t="n"/>
      <c r="D95" s="5" t="n"/>
      <c r="E95" s="5" t="n"/>
    </row>
    <row r="96">
      <c r="A96" s="6" t="n"/>
      <c r="B96" s="5" t="n"/>
      <c r="C96" s="5" t="n"/>
      <c r="D96" s="5" t="n"/>
      <c r="E96" s="5" t="n"/>
    </row>
    <row r="97">
      <c r="A97" s="6" t="n"/>
      <c r="B97" s="5" t="n"/>
      <c r="C97" s="5" t="n"/>
      <c r="D97" s="5" t="n"/>
      <c r="E97" s="5" t="n"/>
    </row>
    <row r="98">
      <c r="A98" s="6" t="n"/>
      <c r="B98" s="5" t="n"/>
      <c r="C98" s="5" t="n"/>
      <c r="D98" s="5" t="n"/>
      <c r="E98" s="5" t="n"/>
    </row>
    <row r="99">
      <c r="A99" s="6" t="n"/>
      <c r="B99" s="5" t="n"/>
      <c r="C99" s="5" t="n"/>
      <c r="D99" s="5" t="n"/>
      <c r="E99" s="5" t="n"/>
    </row>
    <row r="100">
      <c r="A100" s="6" t="n"/>
      <c r="B100" s="5" t="n"/>
      <c r="C100" s="5" t="n"/>
      <c r="D100" s="5" t="n"/>
      <c r="E100" s="5" t="n"/>
    </row>
    <row r="101">
      <c r="A101" s="6" t="n"/>
      <c r="B101" s="5" t="n"/>
      <c r="C101" s="5" t="n"/>
      <c r="D101" s="5" t="n"/>
      <c r="E101" s="5" t="n"/>
    </row>
    <row r="102">
      <c r="A102" s="6" t="n"/>
      <c r="B102" s="5" t="n"/>
      <c r="C102" s="5" t="n"/>
      <c r="D102" s="5" t="n"/>
      <c r="E102" s="5" t="n"/>
    </row>
  </sheetData>
  <autoFilter ref="A2:E102"/>
  <mergeCells count="1">
    <mergeCell ref="A1:E1"/>
  </mergeCells>
  <dataValidations count="1">
    <dataValidation sqref="D3:D102" showErrorMessage="1" showInputMessage="1" allowBlank="1" type="list">
      <formula1>"Ertrag,Aufwand,Finanzerfolg"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58" customWidth="1" min="2" max="2"/>
    <col width="56" customWidth="1" min="3" max="3"/>
  </cols>
  <sheetData>
    <row r="1" ht="24" customHeight="1">
      <c r="A1" s="1" t="inlineStr">
        <is>
          <t>Anleitung zur Erfolgsrechnung Vorlage</t>
        </is>
      </c>
    </row>
    <row r="2"/>
    <row r="3">
      <c r="A3" s="3" t="inlineStr">
        <is>
          <t>Bereich</t>
        </is>
      </c>
      <c r="B3" s="3" t="inlineStr">
        <is>
          <t>Inhalt</t>
        </is>
      </c>
      <c r="C3" s="3" t="inlineStr">
        <is>
          <t>Hinweis</t>
        </is>
      </c>
    </row>
    <row r="4" ht="42" customHeight="1">
      <c r="A4" s="39" t="inlineStr">
        <is>
          <t>Buchungen</t>
        </is>
      </c>
      <c r="B4" s="40" t="inlineStr">
        <is>
          <t>Erfassen Sie jede Ertrags- und Aufwandsbuchung ab Zeile 5. Gelb markierte Zellen sind Eingabefelder.</t>
        </is>
      </c>
      <c r="C4" s="40" t="inlineStr">
        <is>
          <t>Kontobezeichnung, Kategorie, MWST und Monat werden automatisch berechnet.</t>
        </is>
      </c>
    </row>
    <row r="5" ht="42" customHeight="1">
      <c r="A5" s="41" t="inlineStr">
        <is>
          <t>Buchungsdatum</t>
        </is>
      </c>
      <c r="B5" s="42" t="inlineStr">
        <is>
          <t>Erfassen Sie das Buchungsdatum im Format TT.MM.JJJJ.</t>
        </is>
      </c>
      <c r="C5" s="42" t="inlineStr">
        <is>
          <t>Der Monat wird für die monatliche Auswertung verwendet.</t>
        </is>
      </c>
    </row>
    <row r="6" ht="42" customHeight="1">
      <c r="A6" s="39" t="inlineStr">
        <is>
          <t>Konto</t>
        </is>
      </c>
      <c r="B6" s="40" t="inlineStr">
        <is>
          <t>Wählen Sie ein Konto aus dem Kontenstamm.</t>
        </is>
      </c>
      <c r="C6" s="40" t="inlineStr">
        <is>
          <t>Neue Konten können im Blatt Kontenstamm ergänzt werden.</t>
        </is>
      </c>
    </row>
    <row r="7" ht="42" customHeight="1">
      <c r="A7" s="41" t="inlineStr">
        <is>
          <t>Betrag exkl. MWST</t>
        </is>
      </c>
      <c r="B7" s="42" t="inlineStr">
        <is>
          <t>Erfassen Sie den Nettobetrag ohne MWST.</t>
        </is>
      </c>
      <c r="C7" s="42" t="inlineStr">
        <is>
          <t>Aufwand und Ertrag werden beide als positive Beträge eingegeben.</t>
        </is>
      </c>
    </row>
    <row r="8" ht="42" customHeight="1">
      <c r="A8" s="39" t="inlineStr">
        <is>
          <t>MWST-Satz</t>
        </is>
      </c>
      <c r="B8" s="40" t="inlineStr">
        <is>
          <t>Verwenden Sie 0 %, 2,6 %, 3,8 % oder 8,1 %.</t>
        </is>
      </c>
      <c r="C8" s="40" t="inlineStr">
        <is>
          <t>Der aktuelle Normalsatz beträgt 8,1 %.</t>
        </is>
      </c>
    </row>
    <row r="9" ht="42" customHeight="1">
      <c r="A9" s="41" t="inlineStr">
        <is>
          <t>Status</t>
        </is>
      </c>
      <c r="B9" s="42" t="inlineStr">
        <is>
          <t>Wählen Sie Offen, Bezahlt oder Abgrenzung.</t>
        </is>
      </c>
      <c r="C9" s="42" t="inlineStr">
        <is>
          <t>Offene Buchungen werden in den Kennzahlen ausgewiesen.</t>
        </is>
      </c>
    </row>
    <row r="10" ht="42" customHeight="1">
      <c r="A10" s="39" t="inlineStr">
        <is>
          <t>Erfolgsrechnung</t>
        </is>
      </c>
      <c r="B10" s="40" t="inlineStr">
        <is>
          <t>Das Blatt zeigt Nettoerlöse, Betriebsaufwand, Betriebsergebnis und Jahresergebnis nach Monaten.</t>
        </is>
      </c>
      <c r="C10" s="40" t="inlineStr">
        <is>
          <t>Die Diagramme verwenden alle zwölf Monate des Geschäftsjahres 2026.</t>
        </is>
      </c>
    </row>
    <row r="11" ht="42" customHeight="1">
      <c r="A11" s="41" t="inlineStr">
        <is>
          <t>Kontenstamm</t>
        </is>
      </c>
      <c r="B11" s="42" t="inlineStr">
        <is>
          <t>Pflegen Sie Konto, Kontobezeichnung, Kategorie und Typ.</t>
        </is>
      </c>
      <c r="C11" s="42" t="inlineStr">
        <is>
          <t>Die Kategorien müssen mit den Zeilen der Erfolgsrechnung übereinstimmen.</t>
        </is>
      </c>
    </row>
    <row r="12" ht="42" customHeight="1">
      <c r="A12" s="39" t="inlineStr">
        <is>
          <t>Fachlicher Hinweis</t>
        </is>
      </c>
      <c r="B12" s="40" t="inlineStr">
        <is>
          <t>Diese Vorlage ist eine Arbeitshilfe für Schweizer KMU.</t>
        </is>
      </c>
      <c r="C12" s="40" t="inlineStr">
        <is>
          <t>Sie ersetzt keine steuerliche oder buchhalterische Beratung.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2026-09-11T08:56:58Z</dcterms:created>
  <dcterms:modified xmlns:dcterms="http://purl.org/dc/terms/" xmlns:xsi="http://www.w3.org/2001/XMLSchema-instance" xsi:type="dcterms:W3CDTF">2026-09-11T08:56:58Z</dcterms:modified>
</cp:coreProperties>
</file>