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hnabrechnung" sheetId="1" state="visible" r:id="rId1"/>
    <sheet xmlns:r="http://schemas.openxmlformats.org/officeDocument/2006/relationships" name="AHV_EO_Uebersicht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'##0.00"/>
    <numFmt numFmtId="165" formatCode="DD.MM.YYYY"/>
  </numFmts>
  <fonts count="10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color rgb="001E293B"/>
      <sz val="11"/>
    </font>
    <font>
      <b val="1"/>
      <color rgb="001E293B"/>
    </font>
    <font>
      <b val="1"/>
      <color rgb="00FFFFFF"/>
      <sz val="10"/>
    </font>
    <font>
      <b val="1"/>
      <color rgb="001E293B"/>
      <sz val="10"/>
    </font>
    <font>
      <b val="1"/>
    </font>
    <font>
      <color rgb="00374151"/>
      <sz val="10"/>
    </font>
    <font>
      <i val="1"/>
      <color rgb="006B7280"/>
      <sz val="9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BD5E1"/>
      </patternFill>
    </fill>
    <fill>
      <patternFill patternType="solid">
        <fgColor rgb="00C8102E"/>
      </patternFill>
    </fill>
    <fill>
      <patternFill patternType="solid">
        <fgColor rgb="00E2E8F0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8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right" vertical="center"/>
    </xf>
    <xf numFmtId="164" fontId="7" fillId="6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 indent="1"/>
    </xf>
    <xf numFmtId="0" fontId="6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6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9" fillId="9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AHV/IV/EO Beiträge pro Periode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'AHV_EO_Uebersicht'!F3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'AHV_EO_Uebersicht'!$A$4:$A$9</f>
            </numRef>
          </cat>
          <val>
            <numRef>
              <f>'AHV_EO_Uebersicht'!$F$4:$F$9</f>
            </numRef>
          </val>
        </ser>
        <ser>
          <idx val="1"/>
          <order val="1"/>
          <tx>
            <strRef>
              <f>'AHV_EO_Uebersicht'!G3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'AHV_EO_Uebersicht'!$A$4:$A$9</f>
            </numRef>
          </cat>
          <val>
            <numRef>
              <f>'AHV_EO_Uebersicht'!$G$4:$G$9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22" customWidth="1" min="3" max="3"/>
    <col width="14" customWidth="1" min="4" max="4"/>
    <col width="8" customWidth="1" min="5" max="5"/>
    <col width="20" customWidth="1" min="6" max="6"/>
    <col width="11" customWidth="1" min="7" max="7"/>
    <col width="15" customWidth="1" min="8" max="8"/>
    <col width="13" customWidth="1" min="9" max="9"/>
    <col width="12" customWidth="1" min="10" max="10"/>
    <col width="20" customWidth="1" min="11" max="11"/>
    <col width="14" customWidth="1" min="12" max="12"/>
    <col width="17" customWidth="1" min="13" max="13"/>
    <col width="17" customWidth="1" min="14" max="14"/>
    <col width="16" customWidth="1" min="15" max="15"/>
    <col width="15" customWidth="1" min="16" max="16"/>
    <col width="9" customWidth="1" min="17" max="17"/>
    <col width="18" customWidth="1" min="18" max="18"/>
  </cols>
  <sheetData>
    <row r="1" ht="30" customHeight="1">
      <c r="A1" s="1" t="inlineStr">
        <is>
          <t>AHV/IV/EO-Lohnabrechnung 2026 – Schweiz</t>
        </is>
      </c>
      <c r="B1" s="15" t="n"/>
      <c r="C1" s="15" t="n"/>
      <c r="D1" s="15" t="n"/>
      <c r="E1" s="15" t="n"/>
      <c r="F1" s="15" t="n"/>
      <c r="G1" s="15" t="n"/>
      <c r="H1" s="15" t="n"/>
      <c r="I1" s="15" t="n"/>
      <c r="J1" s="15" t="n"/>
      <c r="K1" s="15" t="n"/>
      <c r="L1" s="15" t="n"/>
      <c r="M1" s="15" t="n"/>
      <c r="N1" s="15" t="n"/>
      <c r="O1" s="15" t="n"/>
      <c r="P1" s="15" t="n"/>
      <c r="Q1" s="15" t="n"/>
      <c r="R1" s="16" t="n"/>
    </row>
    <row r="2" ht="36" customHeight="1">
      <c r="A2" s="2" t="inlineStr">
        <is>
          <t>Mitarbeiter/in</t>
        </is>
      </c>
      <c r="B2" s="2" t="inlineStr">
        <is>
          <t>Personalnummer</t>
        </is>
      </c>
      <c r="C2" s="2" t="inlineStr">
        <is>
          <t>Funktion</t>
        </is>
      </c>
      <c r="D2" s="2" t="inlineStr">
        <is>
          <t>Standort</t>
        </is>
      </c>
      <c r="E2" s="2" t="inlineStr">
        <is>
          <t>Kanton</t>
        </is>
      </c>
      <c r="F2" s="2" t="inlineStr">
        <is>
          <t>AHV-Nummer</t>
        </is>
      </c>
      <c r="G2" s="2" t="inlineStr">
        <is>
          <t>Lohnmonat</t>
        </is>
      </c>
      <c r="H2" s="2" t="inlineStr">
        <is>
          <t>Bruttolohn CHF</t>
        </is>
      </c>
      <c r="I2" s="2" t="inlineStr">
        <is>
          <t>Zulagen CHF</t>
        </is>
      </c>
      <c r="J2" s="2" t="inlineStr">
        <is>
          <t>Spesen CHF</t>
        </is>
      </c>
      <c r="K2" s="2" t="inlineStr">
        <is>
          <t>AHV/IV/EO-pflichtig CHF</t>
        </is>
      </c>
      <c r="L2" s="2" t="inlineStr">
        <is>
          <t>AHV/IV/EO Satz %</t>
        </is>
      </c>
      <c r="M2" s="2" t="inlineStr">
        <is>
          <t>AHV/IV/EO AN CHF</t>
        </is>
      </c>
      <c r="N2" s="2" t="inlineStr">
        <is>
          <t>AHV/IV/EO AG CHF</t>
        </is>
      </c>
      <c r="O2" s="2" t="inlineStr">
        <is>
          <t>Total Abzüge CHF</t>
        </is>
      </c>
      <c r="P2" s="2" t="inlineStr">
        <is>
          <t>Nettolohn CHF</t>
        </is>
      </c>
      <c r="Q2" s="2" t="inlineStr">
        <is>
          <t>Status</t>
        </is>
      </c>
      <c r="R2" s="2" t="inlineStr">
        <is>
          <t>Bemerkung</t>
        </is>
      </c>
    </row>
    <row r="3" ht="20" customHeight="1">
      <c r="A3" s="3" t="inlineStr">
        <is>
          <t>Andrea Müller</t>
        </is>
      </c>
      <c r="B3" s="4" t="inlineStr">
        <is>
          <t>P-001</t>
        </is>
      </c>
      <c r="C3" s="3" t="inlineStr">
        <is>
          <t>Buchhalterin</t>
        </is>
      </c>
      <c r="D3" s="3" t="inlineStr">
        <is>
          <t>Zürich</t>
        </is>
      </c>
      <c r="E3" s="4" t="inlineStr">
        <is>
          <t>ZH</t>
        </is>
      </c>
      <c r="F3" s="4" t="inlineStr">
        <is>
          <t>756.1234.5678.97</t>
        </is>
      </c>
      <c r="G3" s="4" t="inlineStr">
        <is>
          <t>01.2026</t>
        </is>
      </c>
      <c r="H3" s="5" t="n">
        <v>7200</v>
      </c>
      <c r="I3" s="5" t="n">
        <v>200</v>
      </c>
      <c r="J3" s="5" t="n">
        <v>150</v>
      </c>
      <c r="K3" s="6">
        <f>H3+I3</f>
        <v/>
      </c>
      <c r="L3" s="7" t="n">
        <v>0.053</v>
      </c>
      <c r="M3" s="6">
        <f>K3*L3</f>
        <v/>
      </c>
      <c r="N3" s="6">
        <f>K3*L3</f>
        <v/>
      </c>
      <c r="O3" s="6">
        <f>M3</f>
        <v/>
      </c>
      <c r="P3" s="6">
        <f>H3+I3+J3-O3</f>
        <v/>
      </c>
      <c r="Q3" s="4">
        <f>IF(P3&gt;0,"OK","Prüfen")</f>
        <v/>
      </c>
      <c r="R3" s="3" t="inlineStr"/>
    </row>
    <row r="4" ht="20" customHeight="1">
      <c r="A4" s="8" t="inlineStr">
        <is>
          <t>Markus Steiner</t>
        </is>
      </c>
      <c r="B4" s="9" t="inlineStr">
        <is>
          <t>P-002</t>
        </is>
      </c>
      <c r="C4" s="8" t="inlineStr">
        <is>
          <t>Projektleiter</t>
        </is>
      </c>
      <c r="D4" s="8" t="inlineStr">
        <is>
          <t>Bern</t>
        </is>
      </c>
      <c r="E4" s="9" t="inlineStr">
        <is>
          <t>BE</t>
        </is>
      </c>
      <c r="F4" s="9" t="inlineStr">
        <is>
          <t>756.2345.6789.08</t>
        </is>
      </c>
      <c r="G4" s="9" t="inlineStr">
        <is>
          <t>02.2026</t>
        </is>
      </c>
      <c r="H4" s="5" t="n">
        <v>8500</v>
      </c>
      <c r="I4" s="5" t="n">
        <v>350</v>
      </c>
      <c r="J4" s="5" t="n">
        <v>200</v>
      </c>
      <c r="K4" s="10">
        <f>H4+I4</f>
        <v/>
      </c>
      <c r="L4" s="7" t="n">
        <v>0.053</v>
      </c>
      <c r="M4" s="10">
        <f>K4*L4</f>
        <v/>
      </c>
      <c r="N4" s="10">
        <f>K4*L4</f>
        <v/>
      </c>
      <c r="O4" s="10">
        <f>M4</f>
        <v/>
      </c>
      <c r="P4" s="10">
        <f>H4+I4+J4-O4</f>
        <v/>
      </c>
      <c r="Q4" s="9">
        <f>IF(P4&gt;0,"OK","Prüfen")</f>
        <v/>
      </c>
      <c r="R4" s="8" t="inlineStr"/>
    </row>
    <row r="5" ht="20" customHeight="1">
      <c r="A5" s="3" t="inlineStr">
        <is>
          <t>Sandra Rossi</t>
        </is>
      </c>
      <c r="B5" s="4" t="inlineStr">
        <is>
          <t>P-003</t>
        </is>
      </c>
      <c r="C5" s="3" t="inlineStr">
        <is>
          <t>HR-Spezialistin</t>
        </is>
      </c>
      <c r="D5" s="3" t="inlineStr">
        <is>
          <t>Genf</t>
        </is>
      </c>
      <c r="E5" s="4" t="inlineStr">
        <is>
          <t>GE</t>
        </is>
      </c>
      <c r="F5" s="4" t="inlineStr">
        <is>
          <t>756.3456.7890.19</t>
        </is>
      </c>
      <c r="G5" s="4" t="inlineStr">
        <is>
          <t>03.2026</t>
        </is>
      </c>
      <c r="H5" s="5" t="n">
        <v>6800</v>
      </c>
      <c r="I5" s="5" t="n">
        <v>150</v>
      </c>
      <c r="J5" s="5" t="n">
        <v>100</v>
      </c>
      <c r="K5" s="6">
        <f>H5+I5</f>
        <v/>
      </c>
      <c r="L5" s="7" t="n">
        <v>0.053</v>
      </c>
      <c r="M5" s="6">
        <f>K5*L5</f>
        <v/>
      </c>
      <c r="N5" s="6">
        <f>K5*L5</f>
        <v/>
      </c>
      <c r="O5" s="6">
        <f>M5</f>
        <v/>
      </c>
      <c r="P5" s="6">
        <f>H5+I5+J5-O5</f>
        <v/>
      </c>
      <c r="Q5" s="4">
        <f>IF(P5&gt;0,"OK","Prüfen")</f>
        <v/>
      </c>
      <c r="R5" s="3" t="inlineStr"/>
    </row>
    <row r="6" ht="20" customHeight="1">
      <c r="A6" s="8" t="inlineStr">
        <is>
          <t>Thomas Keller</t>
        </is>
      </c>
      <c r="B6" s="9" t="inlineStr">
        <is>
          <t>P-004</t>
        </is>
      </c>
      <c r="C6" s="8" t="inlineStr">
        <is>
          <t>IT-Ingenieur</t>
        </is>
      </c>
      <c r="D6" s="8" t="inlineStr">
        <is>
          <t>Basel</t>
        </is>
      </c>
      <c r="E6" s="9" t="inlineStr">
        <is>
          <t>BS</t>
        </is>
      </c>
      <c r="F6" s="9" t="inlineStr">
        <is>
          <t>756.4567.8901.20</t>
        </is>
      </c>
      <c r="G6" s="9" t="inlineStr">
        <is>
          <t>04.2026</t>
        </is>
      </c>
      <c r="H6" s="5" t="n">
        <v>9800</v>
      </c>
      <c r="I6" s="5" t="n">
        <v>400</v>
      </c>
      <c r="J6" s="5" t="n">
        <v>250</v>
      </c>
      <c r="K6" s="10">
        <f>H6+I6</f>
        <v/>
      </c>
      <c r="L6" s="7" t="n">
        <v>0.053</v>
      </c>
      <c r="M6" s="10">
        <f>K6*L6</f>
        <v/>
      </c>
      <c r="N6" s="10">
        <f>K6*L6</f>
        <v/>
      </c>
      <c r="O6" s="10">
        <f>M6</f>
        <v/>
      </c>
      <c r="P6" s="10">
        <f>H6+I6+J6-O6</f>
        <v/>
      </c>
      <c r="Q6" s="9">
        <f>IF(P6&gt;0,"OK","Prüfen")</f>
        <v/>
      </c>
      <c r="R6" s="8" t="inlineStr"/>
    </row>
    <row r="7" ht="20" customHeight="1">
      <c r="A7" s="3" t="inlineStr">
        <is>
          <t>Reto Baumann</t>
        </is>
      </c>
      <c r="B7" s="4" t="inlineStr">
        <is>
          <t>P-005</t>
        </is>
      </c>
      <c r="C7" s="3" t="inlineStr">
        <is>
          <t>Verkaufsberater</t>
        </is>
      </c>
      <c r="D7" s="3" t="inlineStr">
        <is>
          <t>Lausanne</t>
        </is>
      </c>
      <c r="E7" s="4" t="inlineStr">
        <is>
          <t>VD</t>
        </is>
      </c>
      <c r="F7" s="4" t="inlineStr">
        <is>
          <t>756.5678.9012.31</t>
        </is>
      </c>
      <c r="G7" s="4" t="inlineStr">
        <is>
          <t>05.2026</t>
        </is>
      </c>
      <c r="H7" s="5" t="n">
        <v>5600</v>
      </c>
      <c r="I7" s="5" t="n">
        <v>300</v>
      </c>
      <c r="J7" s="5" t="n">
        <v>80</v>
      </c>
      <c r="K7" s="6">
        <f>H7+I7</f>
        <v/>
      </c>
      <c r="L7" s="7" t="n">
        <v>0.053</v>
      </c>
      <c r="M7" s="6">
        <f>K7*L7</f>
        <v/>
      </c>
      <c r="N7" s="6">
        <f>K7*L7</f>
        <v/>
      </c>
      <c r="O7" s="6">
        <f>M7</f>
        <v/>
      </c>
      <c r="P7" s="6">
        <f>H7+I7+J7-O7</f>
        <v/>
      </c>
      <c r="Q7" s="4">
        <f>IF(P7&gt;0,"OK","Prüfen")</f>
        <v/>
      </c>
      <c r="R7" s="3" t="inlineStr"/>
    </row>
    <row r="8" ht="20" customHeight="1">
      <c r="A8" s="8" t="inlineStr">
        <is>
          <t>Nicole Schmid</t>
        </is>
      </c>
      <c r="B8" s="9" t="inlineStr">
        <is>
          <t>P-006</t>
        </is>
      </c>
      <c r="C8" s="8" t="inlineStr">
        <is>
          <t>Assistentin</t>
        </is>
      </c>
      <c r="D8" s="8" t="inlineStr">
        <is>
          <t>Winterthur</t>
        </is>
      </c>
      <c r="E8" s="9" t="inlineStr">
        <is>
          <t>ZH</t>
        </is>
      </c>
      <c r="F8" s="9" t="inlineStr">
        <is>
          <t>756.6789.0123.42</t>
        </is>
      </c>
      <c r="G8" s="9" t="inlineStr">
        <is>
          <t>06.2026</t>
        </is>
      </c>
      <c r="H8" s="5" t="n">
        <v>4200</v>
      </c>
      <c r="I8" s="5" t="n">
        <v>100</v>
      </c>
      <c r="J8" s="5" t="n">
        <v>50</v>
      </c>
      <c r="K8" s="10">
        <f>H8+I8</f>
        <v/>
      </c>
      <c r="L8" s="7" t="n">
        <v>0.053</v>
      </c>
      <c r="M8" s="10">
        <f>K8*L8</f>
        <v/>
      </c>
      <c r="N8" s="10">
        <f>K8*L8</f>
        <v/>
      </c>
      <c r="O8" s="10">
        <f>M8</f>
        <v/>
      </c>
      <c r="P8" s="10">
        <f>H8+I8+J8-O8</f>
        <v/>
      </c>
      <c r="Q8" s="9">
        <f>IF(P8&gt;0,"OK","Prüfen")</f>
        <v/>
      </c>
      <c r="R8" s="8" t="inlineStr"/>
    </row>
    <row r="9" ht="20" customHeight="1">
      <c r="A9" s="3" t="inlineStr">
        <is>
          <t>Stefan Frei</t>
        </is>
      </c>
      <c r="B9" s="4" t="inlineStr">
        <is>
          <t>P-007</t>
        </is>
      </c>
      <c r="C9" s="3" t="inlineStr">
        <is>
          <t>Geschäftsführer</t>
        </is>
      </c>
      <c r="D9" s="3" t="inlineStr">
        <is>
          <t>Luzern</t>
        </is>
      </c>
      <c r="E9" s="4" t="inlineStr">
        <is>
          <t>LU</t>
        </is>
      </c>
      <c r="F9" s="4" t="inlineStr">
        <is>
          <t>756.7890.1234.53</t>
        </is>
      </c>
      <c r="G9" s="4" t="inlineStr">
        <is>
          <t>07.2026</t>
        </is>
      </c>
      <c r="H9" s="5" t="n">
        <v>9500</v>
      </c>
      <c r="I9" s="5" t="n">
        <v>500</v>
      </c>
      <c r="J9" s="5" t="n">
        <v>300</v>
      </c>
      <c r="K9" s="6">
        <f>H9+I9</f>
        <v/>
      </c>
      <c r="L9" s="7" t="n">
        <v>0.053</v>
      </c>
      <c r="M9" s="6">
        <f>K9*L9</f>
        <v/>
      </c>
      <c r="N9" s="6">
        <f>K9*L9</f>
        <v/>
      </c>
      <c r="O9" s="6">
        <f>M9</f>
        <v/>
      </c>
      <c r="P9" s="6">
        <f>H9+I9+J9-O9</f>
        <v/>
      </c>
      <c r="Q9" s="4">
        <f>IF(P9&gt;0,"OK","Prüfen")</f>
        <v/>
      </c>
      <c r="R9" s="3" t="inlineStr"/>
    </row>
    <row r="10" ht="20" customHeight="1">
      <c r="A10" s="8" t="inlineStr">
        <is>
          <t>Claudia Hofmann</t>
        </is>
      </c>
      <c r="B10" s="9" t="inlineStr">
        <is>
          <t>P-008</t>
        </is>
      </c>
      <c r="C10" s="8" t="inlineStr">
        <is>
          <t>Marketing-Leiterin</t>
        </is>
      </c>
      <c r="D10" s="8" t="inlineStr">
        <is>
          <t>St. Gallen</t>
        </is>
      </c>
      <c r="E10" s="9" t="inlineStr">
        <is>
          <t>SG</t>
        </is>
      </c>
      <c r="F10" s="9" t="inlineStr">
        <is>
          <t>756.8901.2345.64</t>
        </is>
      </c>
      <c r="G10" s="9" t="inlineStr">
        <is>
          <t>08.2026</t>
        </is>
      </c>
      <c r="H10" s="5" t="n">
        <v>7800</v>
      </c>
      <c r="I10" s="5" t="n">
        <v>250</v>
      </c>
      <c r="J10" s="5" t="n">
        <v>120</v>
      </c>
      <c r="K10" s="10">
        <f>H10+I10</f>
        <v/>
      </c>
      <c r="L10" s="7" t="n">
        <v>0.053</v>
      </c>
      <c r="M10" s="10">
        <f>K10*L10</f>
        <v/>
      </c>
      <c r="N10" s="10">
        <f>K10*L10</f>
        <v/>
      </c>
      <c r="O10" s="10">
        <f>M10</f>
        <v/>
      </c>
      <c r="P10" s="10">
        <f>H10+I10+J10-O10</f>
        <v/>
      </c>
      <c r="Q10" s="9">
        <f>IF(P10&gt;0,"OK","Prüfen")</f>
        <v/>
      </c>
      <c r="R10" s="8" t="inlineStr"/>
    </row>
    <row r="11" ht="20" customHeight="1">
      <c r="A11" s="3" t="inlineStr">
        <is>
          <t>Daniela Meier</t>
        </is>
      </c>
      <c r="B11" s="4" t="inlineStr">
        <is>
          <t>P-009</t>
        </is>
      </c>
      <c r="C11" s="3" t="inlineStr">
        <is>
          <t>Sachbearbeiterin</t>
        </is>
      </c>
      <c r="D11" s="3" t="inlineStr">
        <is>
          <t>Lugano</t>
        </is>
      </c>
      <c r="E11" s="4" t="inlineStr">
        <is>
          <t>TI</t>
        </is>
      </c>
      <c r="F11" s="4" t="inlineStr">
        <is>
          <t>756.9012.3456.75</t>
        </is>
      </c>
      <c r="G11" s="4" t="inlineStr">
        <is>
          <t>09.2026</t>
        </is>
      </c>
      <c r="H11" s="5" t="n">
        <v>5100</v>
      </c>
      <c r="I11" s="5" t="n">
        <v>180</v>
      </c>
      <c r="J11" s="5" t="n">
        <v>90</v>
      </c>
      <c r="K11" s="6">
        <f>H11+I11</f>
        <v/>
      </c>
      <c r="L11" s="7" t="n">
        <v>0.053</v>
      </c>
      <c r="M11" s="6">
        <f>K11*L11</f>
        <v/>
      </c>
      <c r="N11" s="6">
        <f>K11*L11</f>
        <v/>
      </c>
      <c r="O11" s="6">
        <f>M11</f>
        <v/>
      </c>
      <c r="P11" s="6">
        <f>H11+I11+J11-O11</f>
        <v/>
      </c>
      <c r="Q11" s="4">
        <f>IF(P11&gt;0,"OK","Prüfen")</f>
        <v/>
      </c>
      <c r="R11" s="3" t="inlineStr"/>
    </row>
    <row r="12" ht="20" customHeight="1">
      <c r="A12" s="8" t="inlineStr">
        <is>
          <t>Beat Huber</t>
        </is>
      </c>
      <c r="B12" s="9" t="inlineStr">
        <is>
          <t>P-010</t>
        </is>
      </c>
      <c r="C12" s="8" t="inlineStr">
        <is>
          <t>Techniker</t>
        </is>
      </c>
      <c r="D12" s="8" t="inlineStr">
        <is>
          <t>Biel</t>
        </is>
      </c>
      <c r="E12" s="9" t="inlineStr">
        <is>
          <t>BE</t>
        </is>
      </c>
      <c r="F12" s="9" t="inlineStr">
        <is>
          <t>756.0123.4567.86</t>
        </is>
      </c>
      <c r="G12" s="9" t="inlineStr">
        <is>
          <t>01.2026</t>
        </is>
      </c>
      <c r="H12" s="5" t="n">
        <v>6300</v>
      </c>
      <c r="I12" s="5" t="n">
        <v>220</v>
      </c>
      <c r="J12" s="5" t="n">
        <v>160</v>
      </c>
      <c r="K12" s="10">
        <f>H12+I12</f>
        <v/>
      </c>
      <c r="L12" s="7" t="n">
        <v>0.053</v>
      </c>
      <c r="M12" s="10">
        <f>K12*L12</f>
        <v/>
      </c>
      <c r="N12" s="10">
        <f>K12*L12</f>
        <v/>
      </c>
      <c r="O12" s="10">
        <f>M12</f>
        <v/>
      </c>
      <c r="P12" s="10">
        <f>H12+I12+J12-O12</f>
        <v/>
      </c>
      <c r="Q12" s="9">
        <f>IF(P12&gt;0,"OK","Prüfen")</f>
        <v/>
      </c>
      <c r="R12" s="8" t="inlineStr"/>
    </row>
    <row r="13" ht="22" customHeight="1">
      <c r="A13" s="11" t="inlineStr">
        <is>
          <t>TOTAL</t>
        </is>
      </c>
      <c r="B13" s="12" t="n"/>
      <c r="C13" s="12" t="n"/>
      <c r="D13" s="12" t="n"/>
      <c r="E13" s="12" t="n"/>
      <c r="F13" s="12" t="n"/>
      <c r="G13" s="12" t="n"/>
      <c r="H13" s="13">
        <f>SUM(H3:H12)</f>
        <v/>
      </c>
      <c r="I13" s="13">
        <f>SUM(I3:I12)</f>
        <v/>
      </c>
      <c r="J13" s="13">
        <f>SUM(J3:J12)</f>
        <v/>
      </c>
      <c r="K13" s="13">
        <f>SUM(K3:K12)</f>
        <v/>
      </c>
      <c r="L13" s="12" t="n"/>
      <c r="M13" s="13">
        <f>SUM(M3:M12)</f>
        <v/>
      </c>
      <c r="N13" s="13">
        <f>SUM(N3:N12)</f>
        <v/>
      </c>
      <c r="O13" s="13">
        <f>SUM(O3:O12)</f>
        <v/>
      </c>
      <c r="P13" s="13">
        <f>SUM(P3:P12)</f>
        <v/>
      </c>
      <c r="Q13" s="12" t="n"/>
      <c r="R13" s="12" t="n"/>
    </row>
  </sheetData>
  <mergeCells count="1">
    <mergeCell ref="A1:R1"/>
  </mergeCells>
  <conditionalFormatting sqref="Q3:Q12">
    <cfRule type="expression" priority="1" dxfId="0" stopIfTrue="1">
      <formula>$Q3="Prüfen"</formula>
    </cfRule>
    <cfRule type="expression" priority="2" dxfId="1" stopIfTrue="1">
      <formula>$Q3="OK"</formula>
    </cfRule>
  </conditionalFormatting>
  <conditionalFormatting sqref="P3:P12">
    <cfRule type="expression" priority="3" dxfId="2" stopIfTrue="0">
      <formula>$P3&gt;0</formula>
    </cfRule>
  </conditionalFormatting>
  <dataValidations count="1">
    <dataValidation sqref="Q3:Q12" showErrorMessage="1" showInputMessage="1" allowBlank="1" type="list">
      <formula1>"OK,Prüfen"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6" customWidth="1" min="4" max="4"/>
    <col width="22" customWidth="1" min="5" max="5"/>
    <col width="20" customWidth="1" min="6" max="6"/>
    <col width="20" customWidth="1" min="7" max="7"/>
    <col width="18" customWidth="1" min="8" max="8"/>
    <col width="20" customWidth="1" min="9" max="9"/>
    <col width="22" customWidth="1" min="10" max="10"/>
    <col width="22" customWidth="1" min="11" max="11"/>
    <col width="2" customWidth="1" min="12" max="12"/>
    <col width="28" customWidth="1" min="13" max="13"/>
    <col width="12" customWidth="1" min="14" max="14"/>
    <col width="14" customWidth="1" min="15" max="15"/>
    <col width="30" customWidth="1" min="16" max="16"/>
  </cols>
  <sheetData>
    <row r="1" ht="30" customHeight="1">
      <c r="A1" s="1" t="inlineStr">
        <is>
          <t>AHV/IV/EO-Übersicht und Abrechnungszusammenzug 2026</t>
        </is>
      </c>
      <c r="B1" s="15" t="n"/>
      <c r="C1" s="15" t="n"/>
      <c r="D1" s="15" t="n"/>
      <c r="E1" s="15" t="n"/>
      <c r="F1" s="15" t="n"/>
      <c r="G1" s="15" t="n"/>
      <c r="H1" s="15" t="n"/>
      <c r="I1" s="15" t="n"/>
      <c r="J1" s="15" t="n"/>
      <c r="K1" s="16" t="n"/>
    </row>
    <row r="2">
      <c r="M2" s="14" t="inlineStr">
        <is>
          <t>Parametertabelle AHV/IV/EO</t>
        </is>
      </c>
      <c r="N2" s="15" t="n"/>
      <c r="O2" s="15" t="n"/>
      <c r="P2" s="16" t="n"/>
    </row>
    <row r="3" ht="36" customHeight="1">
      <c r="A3" s="2" t="inlineStr">
        <is>
          <t>Abrechnungsperiode</t>
        </is>
      </c>
      <c r="B3" s="2" t="inlineStr">
        <is>
          <t>Anz. Mitarbeitende</t>
        </is>
      </c>
      <c r="C3" s="2" t="inlineStr">
        <is>
          <t>Summe Bruttolohn CHF</t>
        </is>
      </c>
      <c r="D3" s="2" t="inlineStr">
        <is>
          <t>Summe Zulagen CHF</t>
        </is>
      </c>
      <c r="E3" s="2" t="inlineStr">
        <is>
          <t>AHV/IV/EO-pflichtig CHF</t>
        </is>
      </c>
      <c r="F3" s="2" t="inlineStr">
        <is>
          <t>Summe AN-Beitrag CHF</t>
        </is>
      </c>
      <c r="G3" s="2" t="inlineStr">
        <is>
          <t>Summe AG-Beitrag CHF</t>
        </is>
      </c>
      <c r="H3" s="2" t="inlineStr">
        <is>
          <t>Gesamtbeitrag CHF</t>
        </is>
      </c>
      <c r="I3" s="2" t="inlineStr">
        <is>
          <t>Ø Beitrag/Person CHF</t>
        </is>
      </c>
      <c r="J3" s="2" t="inlineStr">
        <is>
          <t>Abweichung Vorperiode CHF</t>
        </is>
      </c>
      <c r="K3" s="2" t="inlineStr">
        <is>
          <t>Kommentar</t>
        </is>
      </c>
      <c r="M3" s="17" t="inlineStr">
        <is>
          <t>Parameter</t>
        </is>
      </c>
      <c r="N3" s="17" t="inlineStr">
        <is>
          <t>Wert</t>
        </is>
      </c>
      <c r="O3" s="17" t="inlineStr">
        <is>
          <t>Gültig ab</t>
        </is>
      </c>
      <c r="P3" s="17" t="inlineStr">
        <is>
          <t>Bemerkung</t>
        </is>
      </c>
    </row>
    <row r="4" ht="20" customHeight="1">
      <c r="A4" s="4" t="inlineStr">
        <is>
          <t>01.2026</t>
        </is>
      </c>
      <c r="B4" s="4" t="n">
        <v>3</v>
      </c>
      <c r="C4" s="6" t="n">
        <v>22000</v>
      </c>
      <c r="D4" s="6" t="n">
        <v>770</v>
      </c>
      <c r="E4" s="6" t="n">
        <v>22770</v>
      </c>
      <c r="F4" s="6" t="n">
        <v>1206.81</v>
      </c>
      <c r="G4" s="6" t="n">
        <v>1206.81</v>
      </c>
      <c r="H4" s="6">
        <f>F4+G4</f>
        <v/>
      </c>
      <c r="I4" s="6">
        <f>IFERROR(H4/B4,0)</f>
        <v/>
      </c>
      <c r="J4" s="6" t="n">
        <v>0</v>
      </c>
      <c r="K4" s="4">
        <f>IF(H4&gt;0,"Abrechnungsbereit","Kontrolle nötig")</f>
        <v/>
      </c>
      <c r="M4" s="3" t="inlineStr">
        <is>
          <t>AHV/IV/EO Satz AN</t>
        </is>
      </c>
      <c r="N4" s="18" t="n">
        <v>0.053</v>
      </c>
      <c r="O4" s="19" t="inlineStr">
        <is>
          <t>01.01.2026</t>
        </is>
      </c>
      <c r="P4" s="3" t="inlineStr">
        <is>
          <t>Arbeitnehmeranteil</t>
        </is>
      </c>
    </row>
    <row r="5" ht="20" customHeight="1">
      <c r="A5" s="9" t="inlineStr">
        <is>
          <t>02.2026</t>
        </is>
      </c>
      <c r="B5" s="9" t="n">
        <v>2</v>
      </c>
      <c r="C5" s="10" t="n">
        <v>17300</v>
      </c>
      <c r="D5" s="10" t="n">
        <v>500</v>
      </c>
      <c r="E5" s="10" t="n">
        <v>17800</v>
      </c>
      <c r="F5" s="10" t="n">
        <v>943.4</v>
      </c>
      <c r="G5" s="10" t="n">
        <v>943.4</v>
      </c>
      <c r="H5" s="10">
        <f>F5+G5</f>
        <v/>
      </c>
      <c r="I5" s="10">
        <f>IFERROR(H5/B5,0)</f>
        <v/>
      </c>
      <c r="J5" s="10">
        <f>H5-H4</f>
        <v/>
      </c>
      <c r="K5" s="9">
        <f>IF(H5&gt;0,"Abrechnungsbereit","Kontrolle nötig")</f>
        <v/>
      </c>
      <c r="M5" s="8" t="inlineStr">
        <is>
          <t>AHV/IV/EO Satz AG</t>
        </is>
      </c>
      <c r="N5" s="20" t="n">
        <v>0.053</v>
      </c>
      <c r="O5" s="21" t="inlineStr">
        <is>
          <t>01.01.2026</t>
        </is>
      </c>
      <c r="P5" s="8" t="inlineStr">
        <is>
          <t>Arbeitgeberanteil</t>
        </is>
      </c>
    </row>
    <row r="6" ht="20" customHeight="1">
      <c r="A6" s="4" t="inlineStr">
        <is>
          <t>03.2026</t>
        </is>
      </c>
      <c r="B6" s="4" t="n">
        <v>2</v>
      </c>
      <c r="C6" s="6" t="n">
        <v>13600</v>
      </c>
      <c r="D6" s="6" t="n">
        <v>430</v>
      </c>
      <c r="E6" s="6" t="n">
        <v>14030</v>
      </c>
      <c r="F6" s="6" t="n">
        <v>743.59</v>
      </c>
      <c r="G6" s="6" t="n">
        <v>743.59</v>
      </c>
      <c r="H6" s="6">
        <f>F6+G6</f>
        <v/>
      </c>
      <c r="I6" s="6">
        <f>IFERROR(H6/B6,0)</f>
        <v/>
      </c>
      <c r="J6" s="6">
        <f>H6-H5</f>
        <v/>
      </c>
      <c r="K6" s="4">
        <f>IF(H6&gt;0,"Abrechnungsbereit","Kontrolle nötig")</f>
        <v/>
      </c>
      <c r="M6" s="3" t="inlineStr">
        <is>
          <t>ALV Satz AN</t>
        </is>
      </c>
      <c r="N6" s="18" t="n">
        <v>0.011</v>
      </c>
      <c r="O6" s="19" t="inlineStr">
        <is>
          <t>01.01.2026</t>
        </is>
      </c>
      <c r="P6" s="3" t="inlineStr">
        <is>
          <t>bis CHF 148'200</t>
        </is>
      </c>
    </row>
    <row r="7" ht="20" customHeight="1">
      <c r="A7" s="9" t="inlineStr">
        <is>
          <t>04.2026</t>
        </is>
      </c>
      <c r="B7" s="9" t="n">
        <v>1</v>
      </c>
      <c r="C7" s="10" t="n">
        <v>9800</v>
      </c>
      <c r="D7" s="10" t="n">
        <v>400</v>
      </c>
      <c r="E7" s="10" t="n">
        <v>10200</v>
      </c>
      <c r="F7" s="10" t="n">
        <v>540.6</v>
      </c>
      <c r="G7" s="10" t="n">
        <v>540.6</v>
      </c>
      <c r="H7" s="10">
        <f>F7+G7</f>
        <v/>
      </c>
      <c r="I7" s="10">
        <f>IFERROR(H7/B7,0)</f>
        <v/>
      </c>
      <c r="J7" s="10">
        <f>H7-H6</f>
        <v/>
      </c>
      <c r="K7" s="9">
        <f>IF(H7&gt;0,"Abrechnungsbereit","Kontrolle nötig")</f>
        <v/>
      </c>
      <c r="M7" s="8" t="inlineStr">
        <is>
          <t>ALV Satz AG</t>
        </is>
      </c>
      <c r="N7" s="20" t="n">
        <v>0.011</v>
      </c>
      <c r="O7" s="21" t="inlineStr">
        <is>
          <t>01.01.2026</t>
        </is>
      </c>
      <c r="P7" s="8" t="inlineStr">
        <is>
          <t>bis CHF 148'200</t>
        </is>
      </c>
    </row>
    <row r="8" ht="20" customHeight="1">
      <c r="A8" s="4" t="inlineStr">
        <is>
          <t>05.2026</t>
        </is>
      </c>
      <c r="B8" s="4" t="n">
        <v>1</v>
      </c>
      <c r="C8" s="6" t="n">
        <v>5600</v>
      </c>
      <c r="D8" s="6" t="n">
        <v>300</v>
      </c>
      <c r="E8" s="6" t="n">
        <v>5900</v>
      </c>
      <c r="F8" s="6" t="n">
        <v>312.7</v>
      </c>
      <c r="G8" s="6" t="n">
        <v>312.7</v>
      </c>
      <c r="H8" s="6">
        <f>F8+G8</f>
        <v/>
      </c>
      <c r="I8" s="6">
        <f>IFERROR(H8/B8,0)</f>
        <v/>
      </c>
      <c r="J8" s="6">
        <f>H8-H7</f>
        <v/>
      </c>
      <c r="K8" s="4">
        <f>IF(H8&gt;0,"Abrechnungsbereit","Kontrolle nötig")</f>
        <v/>
      </c>
      <c r="M8" s="3" t="inlineStr">
        <is>
          <t>MWST Normalsatz</t>
        </is>
      </c>
      <c r="N8" s="18" t="n">
        <v>0.081</v>
      </c>
      <c r="O8" s="19" t="inlineStr">
        <is>
          <t>01.01.2024</t>
        </is>
      </c>
      <c r="P8" s="3" t="inlineStr">
        <is>
          <t>Nicht in AHV-Abr.</t>
        </is>
      </c>
    </row>
    <row r="9" ht="20" customHeight="1">
      <c r="A9" s="9" t="inlineStr">
        <is>
          <t>06.2026</t>
        </is>
      </c>
      <c r="B9" s="9" t="n">
        <v>1</v>
      </c>
      <c r="C9" s="10" t="n">
        <v>4200</v>
      </c>
      <c r="D9" s="10" t="n">
        <v>100</v>
      </c>
      <c r="E9" s="10" t="n">
        <v>4300</v>
      </c>
      <c r="F9" s="10" t="n">
        <v>227.9</v>
      </c>
      <c r="G9" s="10" t="n">
        <v>227.9</v>
      </c>
      <c r="H9" s="10">
        <f>F9+G9</f>
        <v/>
      </c>
      <c r="I9" s="10">
        <f>IFERROR(H9/B9,0)</f>
        <v/>
      </c>
      <c r="J9" s="10">
        <f>H9-H8</f>
        <v/>
      </c>
      <c r="K9" s="9">
        <f>IF(H9&gt;0,"Abrechnungsbereit","Kontrolle nötig")</f>
        <v/>
      </c>
    </row>
    <row r="10" ht="22" customHeight="1">
      <c r="A10" s="22" t="inlineStr">
        <is>
          <t>TOTAL</t>
        </is>
      </c>
      <c r="B10" s="23">
        <f>SUM(B4:B9)</f>
        <v/>
      </c>
      <c r="C10" s="24">
        <f>SUM(C4:C9)</f>
        <v/>
      </c>
      <c r="D10" s="24">
        <f>SUM(D4:D9)</f>
        <v/>
      </c>
      <c r="E10" s="24">
        <f>SUM(E4:E9)</f>
        <v/>
      </c>
      <c r="F10" s="24">
        <f>SUM(F4:F9)</f>
        <v/>
      </c>
      <c r="G10" s="24">
        <f>SUM(G4:G9)</f>
        <v/>
      </c>
      <c r="H10" s="24">
        <f>SUM(H4:H9)</f>
        <v/>
      </c>
      <c r="I10" s="24">
        <f>SUM(I4:I9)</f>
        <v/>
      </c>
      <c r="J10" s="23" t="n"/>
      <c r="K10" s="23" t="n"/>
    </row>
  </sheetData>
  <mergeCells count="2">
    <mergeCell ref="A1:K1"/>
    <mergeCell ref="M2:P2"/>
  </mergeCells>
  <conditionalFormatting sqref="K4:K9">
    <cfRule type="expression" priority="1" dxfId="1" stopIfTrue="1">
      <formula>$K4="Abrechnungsbereit"</formula>
    </cfRule>
  </conditionalFormatting>
  <conditionalFormatting sqref="J4:J9">
    <cfRule type="expression" priority="2" dxfId="0" stopIfTrue="1">
      <formula>$J4&lt;0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  <col width="20" customWidth="1" min="4" max="4"/>
  </cols>
  <sheetData>
    <row r="1" ht="36" customHeight="1">
      <c r="A1" s="1" t="inlineStr">
        <is>
          <t>Anleitung – AHV/IV/EO-Abrechnung Excel-Vorlage</t>
        </is>
      </c>
      <c r="B1" s="15" t="n"/>
      <c r="C1" s="15" t="n"/>
      <c r="D1" s="16" t="n"/>
    </row>
    <row r="2"/>
    <row r="3" ht="24" customHeight="1">
      <c r="A3" s="25" t="inlineStr">
        <is>
          <t>SHEET: Lohnabrechnung</t>
        </is>
      </c>
      <c r="B3" s="15" t="n"/>
      <c r="C3" s="15" t="n"/>
      <c r="D3" s="16" t="n"/>
    </row>
    <row r="4" ht="30" customHeight="1">
      <c r="A4" s="26" t="inlineStr">
        <is>
          <t>1.</t>
        </is>
      </c>
      <c r="B4" s="27" t="inlineStr">
        <is>
          <t>Eingabezellen (gelb markiert)</t>
        </is>
      </c>
      <c r="C4" s="28" t="inlineStr">
        <is>
          <t>Bruttolohn CHF, Zulagen CHF, Spesen CHF und AHV/IV/EO Satz % müssen manuell erfasst werden.</t>
        </is>
      </c>
      <c r="D4" s="29" t="inlineStr"/>
    </row>
    <row r="5" ht="30" customHeight="1">
      <c r="A5" s="30" t="inlineStr">
        <is>
          <t>2.</t>
        </is>
      </c>
      <c r="B5" s="31" t="inlineStr">
        <is>
          <t>Lohnmonat erfassen</t>
        </is>
      </c>
      <c r="C5" s="32" t="inlineStr">
        <is>
          <t>Format: MM.YYYY (z.B. 01.2026). Jede Zeile entspricht einem Mitarbeitenden und Monat.</t>
        </is>
      </c>
      <c r="D5" s="33" t="inlineStr"/>
    </row>
    <row r="6" ht="30" customHeight="1">
      <c r="A6" s="26" t="inlineStr">
        <is>
          <t>3.</t>
        </is>
      </c>
      <c r="B6" s="27" t="inlineStr">
        <is>
          <t>AHV-Nummer</t>
        </is>
      </c>
      <c r="C6" s="28" t="inlineStr">
        <is>
          <t>Im Schweizer Format: 756.XXXX.XXXX.XX (13-stellig inkl. Prüfziffer).</t>
        </is>
      </c>
      <c r="D6" s="29" t="inlineStr"/>
    </row>
    <row r="7" ht="30" customHeight="1">
      <c r="A7" s="30" t="inlineStr">
        <is>
          <t>4.</t>
        </is>
      </c>
      <c r="B7" s="31" t="inlineStr">
        <is>
          <t>Automatische Berechnungen</t>
        </is>
      </c>
      <c r="C7" s="32" t="inlineStr">
        <is>
          <t>AHV/IV/EO-pflichtig, AN- und AG-Beiträge, Total Abzüge und Nettolohn werden automatisch berechnet.</t>
        </is>
      </c>
      <c r="D7" s="33" t="inlineStr"/>
    </row>
    <row r="8" ht="30" customHeight="1">
      <c r="A8" s="26" t="inlineStr">
        <is>
          <t>5.</t>
        </is>
      </c>
      <c r="B8" s="27" t="inlineStr">
        <is>
          <t>Status-Spalte</t>
        </is>
      </c>
      <c r="C8" s="28" t="inlineStr">
        <is>
          <t>Zeigt 'OK' wenn Nettolohn &gt; 0, sonst 'Prüfen'. Rote Markierung = Prüffall.</t>
        </is>
      </c>
      <c r="D8" s="29" t="inlineStr"/>
    </row>
    <row r="9" ht="30" customHeight="1">
      <c r="A9" s="30" t="inlineStr">
        <is>
          <t>6.</t>
        </is>
      </c>
      <c r="B9" s="31" t="inlineStr">
        <is>
          <t>Bemerkungen</t>
        </is>
      </c>
      <c r="C9" s="32" t="inlineStr">
        <is>
          <t>Freitextfeld für interne Notizen (z.B. Krankheitstage, Sonderzahlungen).</t>
        </is>
      </c>
      <c r="D9" s="33" t="inlineStr"/>
    </row>
    <row r="10"/>
    <row r="11" ht="24" customHeight="1">
      <c r="A11" s="25" t="inlineStr">
        <is>
          <t>SHEET: AHV_EO_Uebersicht</t>
        </is>
      </c>
      <c r="B11" s="15" t="n"/>
      <c r="C11" s="15" t="n"/>
      <c r="D11" s="16" t="n"/>
    </row>
    <row r="12" ht="30" customHeight="1">
      <c r="A12" s="26" t="inlineStr">
        <is>
          <t>1.</t>
        </is>
      </c>
      <c r="B12" s="27" t="inlineStr">
        <is>
          <t>Periodenzusammenzug</t>
        </is>
      </c>
      <c r="C12" s="28" t="inlineStr">
        <is>
          <t>Aggregierte Auswertung aller Abrechnungsperioden mit Summen und Durchschnittswerten.</t>
        </is>
      </c>
      <c r="D12" s="29" t="inlineStr"/>
    </row>
    <row r="13" ht="30" customHeight="1">
      <c r="A13" s="30" t="inlineStr">
        <is>
          <t>2.</t>
        </is>
      </c>
      <c r="B13" s="31" t="inlineStr">
        <is>
          <t>Parametertabelle (rechts)</t>
        </is>
      </c>
      <c r="C13" s="32" t="inlineStr">
        <is>
          <t>Enthält aktuelle AHV/IV/EO- und ALV-Sätze. Sätze können bei Bedarf angepasst werden.</t>
        </is>
      </c>
      <c r="D13" s="33" t="inlineStr"/>
    </row>
    <row r="14" ht="30" customHeight="1">
      <c r="A14" s="26" t="inlineStr">
        <is>
          <t>3.</t>
        </is>
      </c>
      <c r="B14" s="27" t="inlineStr">
        <is>
          <t>Gesamtbeitrag</t>
        </is>
      </c>
      <c r="C14" s="28" t="inlineStr">
        <is>
          <t>Summe von AN- und AG-Beiträgen pro Periode. Basis für die Deklaration bei der Ausgleichskasse.</t>
        </is>
      </c>
      <c r="D14" s="29" t="inlineStr"/>
    </row>
    <row r="15" ht="30" customHeight="1">
      <c r="A15" s="30" t="inlineStr">
        <is>
          <t>4.</t>
        </is>
      </c>
      <c r="B15" s="31" t="inlineStr">
        <is>
          <t>Abweichung Vorperiode</t>
        </is>
      </c>
      <c r="C15" s="32" t="inlineStr">
        <is>
          <t>Zeigt die Differenz zum Vormonat (positiv = höhere Beiträge, negativ = tiefere Beiträge).</t>
        </is>
      </c>
      <c r="D15" s="33" t="inlineStr"/>
    </row>
    <row r="16" ht="30" customHeight="1">
      <c r="A16" s="26" t="inlineStr">
        <is>
          <t>5.</t>
        </is>
      </c>
      <c r="B16" s="27" t="inlineStr">
        <is>
          <t>Diagramm</t>
        </is>
      </c>
      <c r="C16" s="28" t="inlineStr">
        <is>
          <t>Säulendiagramm vergleicht AN- und AG-Beiträge pro Abrechnungsperiode.</t>
        </is>
      </c>
      <c r="D16" s="29" t="inlineStr"/>
    </row>
    <row r="17"/>
    <row r="18" ht="24" customHeight="1">
      <c r="A18" s="25" t="inlineStr">
        <is>
          <t>SCHWEIZER NORMEN UND HINWEISE</t>
        </is>
      </c>
      <c r="B18" s="15" t="n"/>
      <c r="C18" s="15" t="n"/>
      <c r="D18" s="16" t="n"/>
    </row>
    <row r="19" ht="30" customHeight="1">
      <c r="A19" s="26" t="inlineStr">
        <is>
          <t>1.</t>
        </is>
      </c>
      <c r="B19" s="27" t="inlineStr">
        <is>
          <t>AHV/IV/EO Beitragssatz</t>
        </is>
      </c>
      <c r="C19" s="28" t="inlineStr">
        <is>
          <t>Total 10.60% (je 5.30% AN und AG). Basis: massgebender Lohn gemäss AHVG.</t>
        </is>
      </c>
      <c r="D19" s="29" t="inlineStr"/>
    </row>
    <row r="20" ht="30" customHeight="1">
      <c r="A20" s="30" t="inlineStr">
        <is>
          <t>2.</t>
        </is>
      </c>
      <c r="B20" s="31" t="inlineStr">
        <is>
          <t>ALV Beitragssatz</t>
        </is>
      </c>
      <c r="C20" s="32" t="inlineStr">
        <is>
          <t>Total 2.20% (je 1.10% AN und AG) bis CHF 148'200 Jahreslohn.</t>
        </is>
      </c>
      <c r="D20" s="33" t="inlineStr"/>
    </row>
    <row r="21" ht="30" customHeight="1">
      <c r="A21" s="26" t="inlineStr">
        <is>
          <t>3.</t>
        </is>
      </c>
      <c r="B21" s="27" t="inlineStr">
        <is>
          <t>MWST</t>
        </is>
      </c>
      <c r="C21" s="28" t="inlineStr">
        <is>
          <t>8.1% Normalsatz, 2.6% Sondersatz Beherbergung, 3.8% reduzierter Satz. Nicht relevant für AHV-Abrechnung.</t>
        </is>
      </c>
      <c r="D21" s="29" t="inlineStr"/>
    </row>
    <row r="22" ht="30" customHeight="1">
      <c r="A22" s="30" t="inlineStr">
        <is>
          <t>4.</t>
        </is>
      </c>
      <c r="B22" s="31" t="inlineStr">
        <is>
          <t>UVG/Suva</t>
        </is>
      </c>
      <c r="C22" s="32" t="inlineStr">
        <is>
          <t>Kann als Erweiterung hinzugefügt werden (BU- und NBU-Prämien je nach Betrieb).</t>
        </is>
      </c>
      <c r="D22" s="33" t="inlineStr"/>
    </row>
    <row r="23" ht="30" customHeight="1">
      <c r="A23" s="26" t="inlineStr">
        <is>
          <t>5.</t>
        </is>
      </c>
      <c r="B23" s="27" t="inlineStr">
        <is>
          <t>BVG/Pensionskasse</t>
        </is>
      </c>
      <c r="C23" s="28" t="inlineStr">
        <is>
          <t>Separate Abrechnung; Koordinationsabzug CHF 26'460 (2026). Nicht in dieser Vorlage enthalten.</t>
        </is>
      </c>
      <c r="D23" s="29" t="inlineStr"/>
    </row>
    <row r="24" ht="30" customHeight="1">
      <c r="A24" s="30" t="inlineStr">
        <is>
          <t>6.</t>
        </is>
      </c>
      <c r="B24" s="31" t="inlineStr">
        <is>
          <t>Ausgleichskasse</t>
        </is>
      </c>
      <c r="C24" s="32" t="inlineStr">
        <is>
          <t>Abrechnung monatlich oder vierteljährlich. Einzahlung der Beiträge bis Monatsende.</t>
        </is>
      </c>
      <c r="D24" s="33" t="inlineStr"/>
    </row>
    <row r="25" ht="30" customHeight="1">
      <c r="A25" s="26" t="inlineStr">
        <is>
          <t>7.</t>
        </is>
      </c>
      <c r="B25" s="27" t="inlineStr">
        <is>
          <t>UID-Nummer</t>
        </is>
      </c>
      <c r="C25" s="28" t="inlineStr">
        <is>
          <t>Format: CHE-XXX.XXX.XXX MWST. Wird auf Abrechnungsformularen benötigt.</t>
        </is>
      </c>
      <c r="D25" s="29" t="inlineStr"/>
    </row>
    <row r="26"/>
    <row r="27" ht="24" customHeight="1">
      <c r="A27" s="25" t="inlineStr">
        <is>
          <t>FARBLEGENDE</t>
        </is>
      </c>
      <c r="B27" s="15" t="n"/>
      <c r="C27" s="15" t="n"/>
      <c r="D27" s="16" t="n"/>
    </row>
    <row r="28" ht="30" customHeight="1">
      <c r="A28" s="26" t="inlineStr">
        <is>
          <t>1.</t>
        </is>
      </c>
      <c r="B28" s="27" t="inlineStr">
        <is>
          <t>Gelb (Eingabe)</t>
        </is>
      </c>
      <c r="C28" s="28" t="inlineStr">
        <is>
          <t>Felder, die manuell ausgefüllt werden müssen.</t>
        </is>
      </c>
      <c r="D28" s="29" t="inlineStr"/>
    </row>
    <row r="29" ht="30" customHeight="1">
      <c r="A29" s="30" t="inlineStr">
        <is>
          <t>2.</t>
        </is>
      </c>
      <c r="B29" s="31" t="inlineStr">
        <is>
          <t>Grün (OK/Positiv)</t>
        </is>
      </c>
      <c r="C29" s="32" t="inlineStr">
        <is>
          <t>Korrekte Werte, abgeschlossene Prüfung, positive Beträge.</t>
        </is>
      </c>
      <c r="D29" s="33" t="inlineStr"/>
    </row>
    <row r="30" ht="30" customHeight="1">
      <c r="A30" s="26" t="inlineStr">
        <is>
          <t>3.</t>
        </is>
      </c>
      <c r="B30" s="27" t="inlineStr">
        <is>
          <t>Rot (Warnung/Prüfen)</t>
        </is>
      </c>
      <c r="C30" s="28" t="inlineStr">
        <is>
          <t>Werte, die überprüft oder korrigiert werden müssen.</t>
        </is>
      </c>
      <c r="D30" s="29" t="inlineStr"/>
    </row>
    <row r="31" ht="30" customHeight="1">
      <c r="A31" s="30" t="inlineStr">
        <is>
          <t>4.</t>
        </is>
      </c>
      <c r="B31" s="31" t="inlineStr">
        <is>
          <t>Dunkelblau (Titel/Total)</t>
        </is>
      </c>
      <c r="C31" s="32" t="inlineStr">
        <is>
          <t>Kopfzeilen, Totalzeilen und Haupttitel.</t>
        </is>
      </c>
      <c r="D31" s="33" t="inlineStr"/>
    </row>
    <row r="32" ht="30" customHeight="1">
      <c r="A32" s="26" t="inlineStr">
        <is>
          <t>5.</t>
        </is>
      </c>
      <c r="B32" s="27" t="inlineStr">
        <is>
          <t>Hellblau/Grau (Alternierend)</t>
        </is>
      </c>
      <c r="C32" s="28" t="inlineStr">
        <is>
          <t>Abwechselnde Zeilenfarben für bessere Lesbarkeit.</t>
        </is>
      </c>
      <c r="D32" s="29" t="inlineStr"/>
    </row>
    <row r="33"/>
    <row r="34">
      <c r="A34" s="34" t="inlineStr">
        <is>
          <t>Vorlage erstellt gemäss Schweizer AHV-Normen 2026 | AHV-Satz: 5.30% AN + 5.30% AG = 10.60% Total | UID: CHE-123.456.789 MWST</t>
        </is>
      </c>
      <c r="B34" s="15" t="n"/>
      <c r="C34" s="15" t="n"/>
      <c r="D34" s="16" t="n"/>
    </row>
  </sheetData>
  <mergeCells count="6">
    <mergeCell ref="A1:D1"/>
    <mergeCell ref="A3:D3"/>
    <mergeCell ref="A11:D11"/>
    <mergeCell ref="A18:D18"/>
    <mergeCell ref="A27:D27"/>
    <mergeCell ref="A34:D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2026-06-22T05:51:12Z</dcterms:created>
  <dcterms:modified xmlns:dcterms="http://purl.org/dc/terms/" xmlns:xsi="http://www.w3.org/2001/XMLSchema-instance" xsi:type="dcterms:W3CDTF">2026-06-22T05:51:12Z</dcterms:modified>
</cp:coreProperties>
</file>